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5075" windowHeight="8490" activeTab="2"/>
  </bookViews>
  <sheets>
    <sheet name="注意" sheetId="2" r:id="rId1"/>
    <sheet name="計算機" sheetId="1" r:id="rId2"/>
    <sheet name="自動入力キャラクターシート" sheetId="3" r:id="rId3"/>
  </sheets>
  <definedNames>
    <definedName name="_xlnm._FilterDatabase" localSheetId="1" hidden="1">計算機!$B$81:$F$104</definedName>
  </definedNames>
  <calcPr calcId="145621"/>
</workbook>
</file>

<file path=xl/calcChain.xml><?xml version="1.0" encoding="utf-8"?>
<calcChain xmlns="http://schemas.openxmlformats.org/spreadsheetml/2006/main">
  <c r="C14" i="1" l="1"/>
  <c r="C64" i="1"/>
  <c r="E143" i="1"/>
  <c r="D143" i="1"/>
  <c r="E129" i="1"/>
  <c r="D129" i="1"/>
  <c r="D123" i="1"/>
  <c r="E123" i="1"/>
  <c r="F123" i="1" l="1"/>
  <c r="F129" i="1"/>
  <c r="AU50" i="3" l="1"/>
  <c r="Z27" i="3"/>
  <c r="E37" i="3"/>
  <c r="F15" i="3"/>
  <c r="BC56" i="3" l="1"/>
  <c r="BC57" i="3"/>
  <c r="BC58" i="3"/>
  <c r="BC59" i="3"/>
  <c r="BC60" i="3"/>
  <c r="BC61" i="3"/>
  <c r="BC62" i="3"/>
  <c r="BC63" i="3"/>
  <c r="BC64" i="3"/>
  <c r="BC55" i="3"/>
  <c r="BA56" i="3"/>
  <c r="BA57" i="3"/>
  <c r="BA58" i="3"/>
  <c r="BA59" i="3"/>
  <c r="BA60" i="3"/>
  <c r="BA61" i="3"/>
  <c r="BA62" i="3"/>
  <c r="BA63" i="3"/>
  <c r="BA64" i="3"/>
  <c r="BA65" i="3"/>
  <c r="BA55" i="3"/>
  <c r="AU64" i="3"/>
  <c r="AU56" i="3"/>
  <c r="AU57" i="3"/>
  <c r="AU58" i="3"/>
  <c r="AU59" i="3"/>
  <c r="AU60" i="3"/>
  <c r="AU61" i="3"/>
  <c r="AU62" i="3"/>
  <c r="AU63" i="3"/>
  <c r="AU55" i="3"/>
  <c r="AM56" i="3"/>
  <c r="AM57" i="3"/>
  <c r="AM58" i="3"/>
  <c r="AM59" i="3"/>
  <c r="AM60" i="3"/>
  <c r="AM61" i="3"/>
  <c r="AM62" i="3"/>
  <c r="AM63" i="3"/>
  <c r="AM64" i="3"/>
  <c r="AM55" i="3"/>
  <c r="BI50" i="3"/>
  <c r="BI51" i="3"/>
  <c r="BI49" i="3"/>
  <c r="BG50" i="3"/>
  <c r="BG51" i="3"/>
  <c r="BG49" i="3"/>
  <c r="BA50" i="3"/>
  <c r="BA51" i="3"/>
  <c r="BA49" i="3"/>
  <c r="AU49" i="3"/>
  <c r="AM50" i="3"/>
  <c r="AM49" i="3"/>
  <c r="BL44" i="3"/>
  <c r="BJ44" i="3"/>
  <c r="BL43" i="3"/>
  <c r="BJ43" i="3"/>
  <c r="AU44" i="3"/>
  <c r="AU43" i="3"/>
  <c r="AM44" i="3"/>
  <c r="AM43" i="3"/>
  <c r="C28" i="1"/>
  <c r="BC65" i="3"/>
  <c r="C146" i="1"/>
  <c r="C147" i="1"/>
  <c r="C148" i="1"/>
  <c r="AS31" i="3"/>
  <c r="AS32" i="3"/>
  <c r="AS33" i="3"/>
  <c r="AS34" i="3"/>
  <c r="AS35" i="3"/>
  <c r="AS36" i="3"/>
  <c r="AS37" i="3"/>
  <c r="AS38" i="3"/>
  <c r="AS39" i="3"/>
  <c r="AS30" i="3"/>
  <c r="AN31" i="3"/>
  <c r="AN32" i="3"/>
  <c r="AN33" i="3"/>
  <c r="AN34" i="3"/>
  <c r="AN35" i="3"/>
  <c r="AN36" i="3"/>
  <c r="AN37" i="3"/>
  <c r="AN38" i="3"/>
  <c r="AN39" i="3"/>
  <c r="AN30" i="3"/>
  <c r="AS7" i="3"/>
  <c r="AS8" i="3"/>
  <c r="AS9" i="3"/>
  <c r="AS10" i="3"/>
  <c r="AS11" i="3"/>
  <c r="AS12" i="3"/>
  <c r="AS13" i="3"/>
  <c r="AS14" i="3"/>
  <c r="AS15" i="3"/>
  <c r="AS16" i="3"/>
  <c r="AS17" i="3"/>
  <c r="AS18" i="3"/>
  <c r="AS19" i="3"/>
  <c r="AS20" i="3"/>
  <c r="AS21" i="3"/>
  <c r="AS22" i="3"/>
  <c r="AS23" i="3"/>
  <c r="AS24" i="3"/>
  <c r="AS25" i="3"/>
  <c r="AS26" i="3"/>
  <c r="AN26" i="3"/>
  <c r="AN8" i="3"/>
  <c r="AN9" i="3"/>
  <c r="AN10" i="3"/>
  <c r="AN11" i="3"/>
  <c r="AN12" i="3"/>
  <c r="AN13" i="3"/>
  <c r="AN14" i="3"/>
  <c r="AN15" i="3"/>
  <c r="AN16" i="3"/>
  <c r="AN17" i="3"/>
  <c r="AN18" i="3"/>
  <c r="AN19" i="3"/>
  <c r="AN20" i="3"/>
  <c r="AN21" i="3"/>
  <c r="AN22" i="3"/>
  <c r="AN23" i="3"/>
  <c r="AN24" i="3"/>
  <c r="AN25" i="3"/>
  <c r="AN7" i="3"/>
  <c r="Q116" i="1"/>
  <c r="P116" i="1"/>
  <c r="O116" i="1"/>
  <c r="N116" i="1"/>
  <c r="F116" i="1" s="1"/>
  <c r="Q115" i="1"/>
  <c r="P115" i="1"/>
  <c r="O115" i="1"/>
  <c r="N115" i="1"/>
  <c r="Q114" i="1"/>
  <c r="P114" i="1"/>
  <c r="O114" i="1"/>
  <c r="N114" i="1"/>
  <c r="F114" i="1" s="1"/>
  <c r="Q113" i="1"/>
  <c r="P113" i="1"/>
  <c r="O113" i="1"/>
  <c r="N113" i="1"/>
  <c r="Q112" i="1"/>
  <c r="P112" i="1"/>
  <c r="O112" i="1"/>
  <c r="N112" i="1"/>
  <c r="Q111" i="1"/>
  <c r="P111" i="1"/>
  <c r="O111" i="1"/>
  <c r="N111" i="1"/>
  <c r="Q110" i="1"/>
  <c r="P110" i="1"/>
  <c r="O110" i="1"/>
  <c r="N110" i="1"/>
  <c r="Q109" i="1"/>
  <c r="P109" i="1"/>
  <c r="O109" i="1"/>
  <c r="N109" i="1"/>
  <c r="F109" i="1"/>
  <c r="Q108" i="1"/>
  <c r="P108" i="1"/>
  <c r="O108" i="1"/>
  <c r="N108" i="1"/>
  <c r="Q107" i="1"/>
  <c r="P107" i="1"/>
  <c r="O107" i="1"/>
  <c r="N107" i="1"/>
  <c r="BJ45" i="3"/>
  <c r="BL45" i="3"/>
  <c r="AS6" i="3"/>
  <c r="AN6" i="3"/>
  <c r="AS5" i="3"/>
  <c r="AN5" i="3"/>
  <c r="D63" i="3"/>
  <c r="D61" i="3"/>
  <c r="D59" i="3"/>
  <c r="J40" i="3"/>
  <c r="J37" i="3"/>
  <c r="E40" i="3"/>
  <c r="N53" i="1"/>
  <c r="E53" i="1"/>
  <c r="Q53" i="1" s="1"/>
  <c r="N47" i="1"/>
  <c r="E47" i="1"/>
  <c r="Q47" i="1" s="1"/>
  <c r="N41" i="1"/>
  <c r="E41" i="1"/>
  <c r="Q41" i="1" s="1"/>
  <c r="E36" i="1"/>
  <c r="O36" i="1" s="1"/>
  <c r="N35" i="1"/>
  <c r="E35" i="1"/>
  <c r="Q35" i="1" s="1"/>
  <c r="N36" i="1"/>
  <c r="AB20" i="3"/>
  <c r="R20" i="3"/>
  <c r="H20" i="3"/>
  <c r="B20" i="3"/>
  <c r="AH15" i="3"/>
  <c r="Z15" i="3"/>
  <c r="S12" i="3"/>
  <c r="S10" i="3"/>
  <c r="L12" i="3"/>
  <c r="L10" i="3"/>
  <c r="E12" i="3"/>
  <c r="E10" i="3"/>
  <c r="G7" i="3"/>
  <c r="C149" i="1" l="1"/>
  <c r="F111" i="1"/>
  <c r="F115" i="1"/>
  <c r="F110" i="1"/>
  <c r="F113" i="1"/>
  <c r="F108" i="1"/>
  <c r="F112" i="1"/>
  <c r="F107" i="1"/>
  <c r="Q30" i="3"/>
  <c r="Z30" i="3"/>
  <c r="H31" i="3"/>
  <c r="AI30" i="3"/>
  <c r="O53" i="1"/>
  <c r="P53" i="1"/>
  <c r="O47" i="1"/>
  <c r="P47" i="1"/>
  <c r="F47" i="1" s="1"/>
  <c r="O41" i="1"/>
  <c r="P41" i="1"/>
  <c r="Q36" i="1"/>
  <c r="P36" i="1"/>
  <c r="O35" i="1"/>
  <c r="P35" i="1"/>
  <c r="G67" i="1"/>
  <c r="AE40" i="3" s="1"/>
  <c r="Q103" i="1"/>
  <c r="P103" i="1"/>
  <c r="O103" i="1"/>
  <c r="N103" i="1"/>
  <c r="F103" i="1" s="1"/>
  <c r="Q102" i="1"/>
  <c r="P102" i="1"/>
  <c r="O102" i="1"/>
  <c r="N102" i="1"/>
  <c r="F102" i="1" s="1"/>
  <c r="Q101" i="1"/>
  <c r="P101" i="1"/>
  <c r="O101" i="1"/>
  <c r="N101" i="1"/>
  <c r="F101" i="1" s="1"/>
  <c r="Q100" i="1"/>
  <c r="P100" i="1"/>
  <c r="O100" i="1"/>
  <c r="N100" i="1"/>
  <c r="F100" i="1" s="1"/>
  <c r="Q99" i="1"/>
  <c r="P99" i="1"/>
  <c r="O99" i="1"/>
  <c r="N99" i="1"/>
  <c r="F99" i="1" s="1"/>
  <c r="Q98" i="1"/>
  <c r="P98" i="1"/>
  <c r="O98" i="1"/>
  <c r="N98" i="1"/>
  <c r="F98" i="1" s="1"/>
  <c r="Q97" i="1"/>
  <c r="P97" i="1"/>
  <c r="O97" i="1"/>
  <c r="N97" i="1"/>
  <c r="F97" i="1" s="1"/>
  <c r="Q96" i="1"/>
  <c r="P96" i="1"/>
  <c r="O96" i="1"/>
  <c r="N96" i="1"/>
  <c r="F96" i="1" s="1"/>
  <c r="Q95" i="1"/>
  <c r="P95" i="1"/>
  <c r="O95" i="1"/>
  <c r="N95" i="1"/>
  <c r="F95" i="1" s="1"/>
  <c r="Q94" i="1"/>
  <c r="P94" i="1"/>
  <c r="O94" i="1"/>
  <c r="N94" i="1"/>
  <c r="F94" i="1" s="1"/>
  <c r="Q93" i="1"/>
  <c r="P93" i="1"/>
  <c r="O93" i="1"/>
  <c r="N93" i="1"/>
  <c r="F93" i="1" s="1"/>
  <c r="Q92" i="1"/>
  <c r="P92" i="1"/>
  <c r="O92" i="1"/>
  <c r="N92" i="1"/>
  <c r="F92" i="1" s="1"/>
  <c r="Q91" i="1"/>
  <c r="P91" i="1"/>
  <c r="O91" i="1"/>
  <c r="N91" i="1"/>
  <c r="F91" i="1" s="1"/>
  <c r="Q90" i="1"/>
  <c r="P90" i="1"/>
  <c r="O90" i="1"/>
  <c r="N90" i="1"/>
  <c r="F90" i="1" s="1"/>
  <c r="Q89" i="1"/>
  <c r="P89" i="1"/>
  <c r="O89" i="1"/>
  <c r="N89" i="1"/>
  <c r="F89" i="1" s="1"/>
  <c r="Q88" i="1"/>
  <c r="P88" i="1"/>
  <c r="O88" i="1"/>
  <c r="N88" i="1"/>
  <c r="F88" i="1" s="1"/>
  <c r="Q87" i="1"/>
  <c r="P87" i="1"/>
  <c r="O87" i="1"/>
  <c r="N87" i="1"/>
  <c r="F87" i="1" s="1"/>
  <c r="Q86" i="1"/>
  <c r="P86" i="1"/>
  <c r="O86" i="1"/>
  <c r="N86" i="1"/>
  <c r="F86" i="1" s="1"/>
  <c r="Q85" i="1"/>
  <c r="P85" i="1"/>
  <c r="O85" i="1"/>
  <c r="N85" i="1"/>
  <c r="F85" i="1" s="1"/>
  <c r="Q84" i="1"/>
  <c r="P84" i="1"/>
  <c r="O84" i="1"/>
  <c r="N84" i="1"/>
  <c r="F84" i="1" s="1"/>
  <c r="F82" i="1"/>
  <c r="E78" i="1"/>
  <c r="N54" i="1"/>
  <c r="E54" i="1"/>
  <c r="N52" i="1"/>
  <c r="E52" i="1"/>
  <c r="N51" i="1"/>
  <c r="E51" i="1"/>
  <c r="N50" i="1"/>
  <c r="E50" i="1"/>
  <c r="N48" i="1"/>
  <c r="E48" i="1"/>
  <c r="N46" i="1"/>
  <c r="E46" i="1"/>
  <c r="N45" i="1"/>
  <c r="E45" i="1"/>
  <c r="N44" i="1"/>
  <c r="E44" i="1"/>
  <c r="N42" i="1"/>
  <c r="E42" i="1"/>
  <c r="Q31" i="3" s="1"/>
  <c r="N40" i="1"/>
  <c r="E40" i="1"/>
  <c r="Q29" i="3" s="1"/>
  <c r="N39" i="1"/>
  <c r="E39" i="1"/>
  <c r="Q28" i="3" s="1"/>
  <c r="N38" i="1"/>
  <c r="E38" i="1"/>
  <c r="N34" i="1"/>
  <c r="E34" i="1"/>
  <c r="N33" i="1"/>
  <c r="E33" i="1"/>
  <c r="N32" i="1"/>
  <c r="E32" i="1"/>
  <c r="F24" i="1"/>
  <c r="F26" i="1" s="1"/>
  <c r="AH23" i="3" s="1"/>
  <c r="E24" i="1"/>
  <c r="E26" i="1" s="1"/>
  <c r="Y23" i="3" s="1"/>
  <c r="D24" i="1"/>
  <c r="D26" i="1" s="1"/>
  <c r="P23" i="3" s="1"/>
  <c r="C24" i="1"/>
  <c r="C26" i="1" s="1"/>
  <c r="G23" i="3" s="1"/>
  <c r="Q20" i="1"/>
  <c r="P20" i="1"/>
  <c r="O20" i="1"/>
  <c r="N20" i="1"/>
  <c r="C117" i="1" l="1"/>
  <c r="C104" i="1"/>
  <c r="F35" i="1"/>
  <c r="F53" i="1"/>
  <c r="E79" i="1"/>
  <c r="J45" i="3" s="1"/>
  <c r="J43" i="3"/>
  <c r="F41" i="1"/>
  <c r="Q48" i="1"/>
  <c r="Z31" i="3"/>
  <c r="Q54" i="1"/>
  <c r="AI31" i="3"/>
  <c r="O44" i="1"/>
  <c r="Q50" i="1"/>
  <c r="AI27" i="3"/>
  <c r="P45" i="1"/>
  <c r="Z28" i="3"/>
  <c r="P51" i="1"/>
  <c r="AI28" i="3"/>
  <c r="Q46" i="1"/>
  <c r="Z29" i="3"/>
  <c r="Q52" i="1"/>
  <c r="AI29" i="3"/>
  <c r="F36" i="1"/>
  <c r="P39" i="1"/>
  <c r="Q40" i="1"/>
  <c r="Q42" i="1"/>
  <c r="P38" i="1"/>
  <c r="Q27" i="3"/>
  <c r="H30" i="3"/>
  <c r="Q34" i="1"/>
  <c r="H29" i="3"/>
  <c r="P33" i="1"/>
  <c r="H28" i="3"/>
  <c r="O32" i="1"/>
  <c r="H27" i="3"/>
  <c r="P44" i="1"/>
  <c r="Q44" i="1"/>
  <c r="Q38" i="1"/>
  <c r="P32" i="1"/>
  <c r="Q32" i="1"/>
  <c r="P50" i="1"/>
  <c r="O38" i="1"/>
  <c r="O50" i="1"/>
  <c r="O42" i="1"/>
  <c r="O48" i="1"/>
  <c r="O54" i="1"/>
  <c r="P42" i="1"/>
  <c r="P48" i="1"/>
  <c r="P54" i="1"/>
  <c r="Q45" i="1"/>
  <c r="Q33" i="1"/>
  <c r="Q39" i="1"/>
  <c r="Q51" i="1"/>
  <c r="E62" i="1"/>
  <c r="AD35" i="3" s="1"/>
  <c r="P21" i="1"/>
  <c r="E27" i="1" s="1"/>
  <c r="E59" i="1"/>
  <c r="P35" i="3" s="1"/>
  <c r="E67" i="1"/>
  <c r="AB40" i="3" s="1"/>
  <c r="P22" i="1"/>
  <c r="N22" i="1"/>
  <c r="N21" i="1"/>
  <c r="C27" i="1" s="1"/>
  <c r="C59" i="1"/>
  <c r="M35" i="3" s="1"/>
  <c r="Q22" i="1"/>
  <c r="C62" i="1"/>
  <c r="Z35" i="3" s="1"/>
  <c r="Q21" i="1"/>
  <c r="F27" i="1" s="1"/>
  <c r="O22" i="1"/>
  <c r="O21" i="1"/>
  <c r="D27" i="1" s="1"/>
  <c r="C67" i="1"/>
  <c r="Y40" i="3" s="1"/>
  <c r="O34" i="1"/>
  <c r="O46" i="1"/>
  <c r="P52" i="1"/>
  <c r="O40" i="1"/>
  <c r="O52" i="1"/>
  <c r="P34" i="1"/>
  <c r="P40" i="1"/>
  <c r="P46" i="1"/>
  <c r="O33" i="1"/>
  <c r="O39" i="1"/>
  <c r="O45" i="1"/>
  <c r="O51" i="1"/>
  <c r="F33" i="1" l="1"/>
  <c r="F44" i="1"/>
  <c r="F32" i="1"/>
  <c r="F38" i="1"/>
  <c r="F50" i="1"/>
  <c r="F54" i="1"/>
  <c r="F48" i="1"/>
  <c r="F51" i="1"/>
  <c r="F40" i="1"/>
  <c r="F45" i="1"/>
  <c r="G62" i="1"/>
  <c r="F46" i="1"/>
  <c r="F39" i="1"/>
  <c r="F52" i="1"/>
  <c r="F42" i="1"/>
  <c r="F34" i="1"/>
  <c r="I67" i="1"/>
  <c r="G59" i="1"/>
  <c r="U33" i="3" s="1"/>
  <c r="M39" i="3" l="1"/>
  <c r="AH33" i="3"/>
  <c r="C55" i="1"/>
  <c r="C70" i="1"/>
  <c r="AH38" i="3"/>
  <c r="R15" i="3" l="1"/>
  <c r="E70" i="1"/>
  <c r="M45" i="3"/>
  <c r="G5" i="3"/>
  <c r="C73" i="1" l="1"/>
  <c r="Z45" i="3" s="1"/>
  <c r="U43" i="3"/>
  <c r="E73" i="1"/>
  <c r="AH43" i="3" s="1"/>
</calcChain>
</file>

<file path=xl/comments1.xml><?xml version="1.0" encoding="utf-8"?>
<comments xmlns="http://schemas.openxmlformats.org/spreadsheetml/2006/main">
  <authors>
    <author>佐藤至</author>
  </authors>
  <commentList>
    <comment ref="C11" authorId="0">
      <text>
        <r>
          <rPr>
            <sz val="10"/>
            <color indexed="81"/>
            <rFont val="HGSｺﾞｼｯｸM"/>
            <family val="3"/>
            <charset val="128"/>
          </rPr>
          <t>参照
R1 p79
IC p19</t>
        </r>
      </text>
    </comment>
    <comment ref="C12" authorId="0">
      <text>
        <r>
          <rPr>
            <sz val="10"/>
            <color indexed="81"/>
            <rFont val="HGSｺﾞｼｯｸM"/>
            <family val="3"/>
            <charset val="128"/>
          </rPr>
          <t>参照
R1 p79
IC p19</t>
        </r>
      </text>
    </comment>
    <comment ref="C13" authorId="0">
      <text>
        <r>
          <rPr>
            <sz val="10"/>
            <color indexed="81"/>
            <rFont val="HGSｺﾞｼｯｸM"/>
            <family val="3"/>
            <charset val="128"/>
          </rPr>
          <t>参照
R1 p79
IC p19</t>
        </r>
      </text>
    </comment>
    <comment ref="C21" authorId="0">
      <text>
        <r>
          <rPr>
            <sz val="10"/>
            <color indexed="81"/>
            <rFont val="HGSｺﾞｼｯｸM"/>
            <family val="3"/>
            <charset val="128"/>
          </rPr>
          <t>参照
R1 p79
IC p19</t>
        </r>
      </text>
    </comment>
    <comment ref="D21" authorId="0">
      <text>
        <r>
          <rPr>
            <sz val="10"/>
            <color indexed="81"/>
            <rFont val="HGSｺﾞｼｯｸM"/>
            <family val="3"/>
            <charset val="128"/>
          </rPr>
          <t>参照
R1 p79
IC p19</t>
        </r>
      </text>
    </comment>
    <comment ref="E21" authorId="0">
      <text>
        <r>
          <rPr>
            <sz val="10"/>
            <color indexed="81"/>
            <rFont val="HGSｺﾞｼｯｸM"/>
            <family val="3"/>
            <charset val="128"/>
          </rPr>
          <t>参照
R1 p79
IC p19</t>
        </r>
      </text>
    </comment>
    <comment ref="F21" authorId="0">
      <text>
        <r>
          <rPr>
            <sz val="10"/>
            <color indexed="81"/>
            <rFont val="HGSｺﾞｼｯｸM"/>
            <family val="3"/>
            <charset val="128"/>
          </rPr>
          <t>参照
R1 p79
IC p19</t>
        </r>
      </text>
    </comment>
    <comment ref="C22" authorId="0">
      <text>
        <r>
          <rPr>
            <sz val="10"/>
            <color indexed="81"/>
            <rFont val="HGSｺﾞｼｯｸM"/>
            <family val="3"/>
            <charset val="128"/>
          </rPr>
          <t>参照
R1 p79
IC p19</t>
        </r>
      </text>
    </comment>
    <comment ref="D22" authorId="0">
      <text>
        <r>
          <rPr>
            <sz val="10"/>
            <color indexed="81"/>
            <rFont val="HGSｺﾞｼｯｸM"/>
            <family val="3"/>
            <charset val="128"/>
          </rPr>
          <t>参照
R1 p79
IC p19</t>
        </r>
      </text>
    </comment>
    <comment ref="E22" authorId="0">
      <text>
        <r>
          <rPr>
            <sz val="10"/>
            <color indexed="81"/>
            <rFont val="HGSｺﾞｼｯｸM"/>
            <family val="3"/>
            <charset val="128"/>
          </rPr>
          <t>参照
R1 p79
IC p19</t>
        </r>
      </text>
    </comment>
    <comment ref="F22" authorId="0">
      <text>
        <r>
          <rPr>
            <sz val="10"/>
            <color indexed="81"/>
            <rFont val="HGSｺﾞｼｯｸM"/>
            <family val="3"/>
            <charset val="128"/>
          </rPr>
          <t>参照
R1 p79
IC p19</t>
        </r>
      </text>
    </comment>
    <comment ref="C23" authorId="0">
      <text>
        <r>
          <rPr>
            <sz val="10"/>
            <color indexed="81"/>
            <rFont val="HGSｺﾞｼｯｸM"/>
            <family val="3"/>
            <charset val="128"/>
          </rPr>
          <t>参照
R1 p82,83
R2 p24
PE p31
UG p13</t>
        </r>
      </text>
    </comment>
    <comment ref="D23" authorId="0">
      <text>
        <r>
          <rPr>
            <sz val="10"/>
            <color indexed="81"/>
            <rFont val="HGSｺﾞｼｯｸM"/>
            <family val="3"/>
            <charset val="128"/>
          </rPr>
          <t>参照
R1 p82,83
R2 p24
PE p31
UG p13</t>
        </r>
      </text>
    </comment>
    <comment ref="E23" authorId="0">
      <text>
        <r>
          <rPr>
            <sz val="10"/>
            <color indexed="81"/>
            <rFont val="HGSｺﾞｼｯｸM"/>
            <family val="3"/>
            <charset val="128"/>
          </rPr>
          <t>参照
R1 p82,83
R2 p24
PE p31
UG p13</t>
        </r>
      </text>
    </comment>
    <comment ref="F23" authorId="0">
      <text>
        <r>
          <rPr>
            <sz val="10"/>
            <color indexed="81"/>
            <rFont val="HGSｺﾞｼｯｸM"/>
            <family val="3"/>
            <charset val="128"/>
          </rPr>
          <t>参照
R1 p82,83
R2 p24
PE p31
UG p13</t>
        </r>
      </text>
    </comment>
    <comment ref="C32" authorId="0">
      <text>
        <r>
          <rPr>
            <sz val="10"/>
            <color indexed="81"/>
            <rFont val="HGSｺﾞｼｯｸM"/>
            <family val="3"/>
            <charset val="128"/>
          </rPr>
          <t>参照
R1 p82,83
R2 p24
PE p31
UG p13</t>
        </r>
      </text>
    </comment>
    <comment ref="C33" authorId="0">
      <text>
        <r>
          <rPr>
            <sz val="10"/>
            <color indexed="81"/>
            <rFont val="HGSｺﾞｼｯｸM"/>
            <family val="3"/>
            <charset val="128"/>
          </rPr>
          <t>参照
R1 p82,83
R2 p24
PE p31
UG p13</t>
        </r>
      </text>
    </comment>
    <comment ref="B34" authorId="0">
      <text>
        <r>
          <rPr>
            <sz val="10"/>
            <color indexed="81"/>
            <rFont val="HGSｺﾞｼｯｸM"/>
            <family val="3"/>
            <charset val="128"/>
          </rPr>
          <t>参照
R1 p37</t>
        </r>
      </text>
    </comment>
    <comment ref="C34" authorId="0">
      <text>
        <r>
          <rPr>
            <sz val="10"/>
            <color indexed="81"/>
            <rFont val="HGSｺﾞｼｯｸM"/>
            <family val="3"/>
            <charset val="128"/>
          </rPr>
          <t>参照
R1 p82,83
R2 p24
PE p31
UG p13</t>
        </r>
      </text>
    </comment>
    <comment ref="B35" authorId="0">
      <text>
        <r>
          <rPr>
            <sz val="10"/>
            <color indexed="81"/>
            <rFont val="HGSｺﾞｼｯｸM"/>
            <family val="3"/>
            <charset val="128"/>
          </rPr>
          <t>参照
R1 p37</t>
        </r>
      </text>
    </comment>
    <comment ref="C35" authorId="0">
      <text>
        <r>
          <rPr>
            <sz val="10"/>
            <color indexed="81"/>
            <rFont val="HGSｺﾞｼｯｸM"/>
            <family val="3"/>
            <charset val="128"/>
          </rPr>
          <t>参照
R1 p82,83
R2 p24
PE p31
UG p13</t>
        </r>
      </text>
    </comment>
    <comment ref="B36" authorId="0">
      <text>
        <r>
          <rPr>
            <sz val="10"/>
            <color indexed="81"/>
            <rFont val="HGSｺﾞｼｯｸM"/>
            <family val="3"/>
            <charset val="128"/>
          </rPr>
          <t>参照
R1 p37</t>
        </r>
      </text>
    </comment>
    <comment ref="C36" authorId="0">
      <text>
        <r>
          <rPr>
            <sz val="10"/>
            <color indexed="81"/>
            <rFont val="HGSｺﾞｼｯｸM"/>
            <family val="3"/>
            <charset val="128"/>
          </rPr>
          <t>参照
R1 p82,83
R2 p24
PE p31
UG p13</t>
        </r>
      </text>
    </comment>
    <comment ref="C38" authorId="0">
      <text>
        <r>
          <rPr>
            <sz val="10"/>
            <color indexed="81"/>
            <rFont val="HGSｺﾞｼｯｸM"/>
            <family val="3"/>
            <charset val="128"/>
          </rPr>
          <t>参照
R1 p82,83
R2 p24
PE p31
UG p13</t>
        </r>
      </text>
    </comment>
    <comment ref="C39" authorId="0">
      <text>
        <r>
          <rPr>
            <sz val="10"/>
            <color indexed="81"/>
            <rFont val="HGSｺﾞｼｯｸM"/>
            <family val="3"/>
            <charset val="128"/>
          </rPr>
          <t>参照
R1 p82,83
R2 p24
PE p31
UG p13</t>
        </r>
      </text>
    </comment>
    <comment ref="B40" authorId="0">
      <text>
        <r>
          <rPr>
            <sz val="10"/>
            <color indexed="81"/>
            <rFont val="HGSｺﾞｼｯｸM"/>
            <family val="3"/>
            <charset val="128"/>
          </rPr>
          <t>参照
R1 p37</t>
        </r>
      </text>
    </comment>
    <comment ref="C40" authorId="0">
      <text>
        <r>
          <rPr>
            <sz val="10"/>
            <color indexed="81"/>
            <rFont val="HGSｺﾞｼｯｸM"/>
            <family val="3"/>
            <charset val="128"/>
          </rPr>
          <t>参照
R1 p82,83
R2 p24
PE p31
UG p13</t>
        </r>
      </text>
    </comment>
    <comment ref="B41" authorId="0">
      <text>
        <r>
          <rPr>
            <sz val="10"/>
            <color indexed="81"/>
            <rFont val="HGSｺﾞｼｯｸM"/>
            <family val="3"/>
            <charset val="128"/>
          </rPr>
          <t>参照
R1 p37</t>
        </r>
      </text>
    </comment>
    <comment ref="C41" authorId="0">
      <text>
        <r>
          <rPr>
            <sz val="10"/>
            <color indexed="81"/>
            <rFont val="HGSｺﾞｼｯｸM"/>
            <family val="3"/>
            <charset val="128"/>
          </rPr>
          <t>参照
R1 p82,83
R2 p24
PE p31
UG p13</t>
        </r>
      </text>
    </comment>
    <comment ref="B42" authorId="0">
      <text>
        <r>
          <rPr>
            <sz val="10"/>
            <color indexed="81"/>
            <rFont val="HGSｺﾞｼｯｸM"/>
            <family val="3"/>
            <charset val="128"/>
          </rPr>
          <t>参照
R1 p37</t>
        </r>
      </text>
    </comment>
    <comment ref="C42" authorId="0">
      <text>
        <r>
          <rPr>
            <sz val="10"/>
            <color indexed="81"/>
            <rFont val="HGSｺﾞｼｯｸM"/>
            <family val="3"/>
            <charset val="128"/>
          </rPr>
          <t>参照
R1 p82,83
R2 p24
PE p31
UG p13</t>
        </r>
      </text>
    </comment>
    <comment ref="C44" authorId="0">
      <text>
        <r>
          <rPr>
            <sz val="10"/>
            <color indexed="81"/>
            <rFont val="HGSｺﾞｼｯｸM"/>
            <family val="3"/>
            <charset val="128"/>
          </rPr>
          <t>参照
R1 p82,83
R2 p24
PE p31
UG p13</t>
        </r>
      </text>
    </comment>
    <comment ref="C45" authorId="0">
      <text>
        <r>
          <rPr>
            <sz val="10"/>
            <color indexed="81"/>
            <rFont val="HGSｺﾞｼｯｸM"/>
            <family val="3"/>
            <charset val="128"/>
          </rPr>
          <t>参照
R1 p82,83
R2 p24
PE p31
UG p13</t>
        </r>
      </text>
    </comment>
    <comment ref="B46" authorId="0">
      <text>
        <r>
          <rPr>
            <sz val="10"/>
            <color indexed="81"/>
            <rFont val="HGSｺﾞｼｯｸM"/>
            <family val="3"/>
            <charset val="128"/>
          </rPr>
          <t>参照
R1 p37</t>
        </r>
      </text>
    </comment>
    <comment ref="C46" authorId="0">
      <text>
        <r>
          <rPr>
            <sz val="10"/>
            <color indexed="81"/>
            <rFont val="HGSｺﾞｼｯｸM"/>
            <family val="3"/>
            <charset val="128"/>
          </rPr>
          <t>参照
R1 p82,83
R2 p24
PE p31
UG p13</t>
        </r>
      </text>
    </comment>
    <comment ref="B47" authorId="0">
      <text>
        <r>
          <rPr>
            <sz val="10"/>
            <color indexed="81"/>
            <rFont val="HGSｺﾞｼｯｸM"/>
            <family val="3"/>
            <charset val="128"/>
          </rPr>
          <t>参照
R1 p37</t>
        </r>
      </text>
    </comment>
    <comment ref="C47" authorId="0">
      <text>
        <r>
          <rPr>
            <sz val="10"/>
            <color indexed="81"/>
            <rFont val="HGSｺﾞｼｯｸM"/>
            <family val="3"/>
            <charset val="128"/>
          </rPr>
          <t>参照
R1 p82,83
R2 p24
PE p31
UG p13</t>
        </r>
      </text>
    </comment>
    <comment ref="B48" authorId="0">
      <text>
        <r>
          <rPr>
            <sz val="10"/>
            <color indexed="81"/>
            <rFont val="HGSｺﾞｼｯｸM"/>
            <family val="3"/>
            <charset val="128"/>
          </rPr>
          <t>参照
R1 p37</t>
        </r>
      </text>
    </comment>
    <comment ref="C48" authorId="0">
      <text>
        <r>
          <rPr>
            <sz val="10"/>
            <color indexed="81"/>
            <rFont val="HGSｺﾞｼｯｸM"/>
            <family val="3"/>
            <charset val="128"/>
          </rPr>
          <t>参照
R1 p82,83
R2 p24
PE p31
UG p13</t>
        </r>
      </text>
    </comment>
    <comment ref="C50" authorId="0">
      <text>
        <r>
          <rPr>
            <sz val="10"/>
            <color indexed="81"/>
            <rFont val="HGSｺﾞｼｯｸM"/>
            <family val="3"/>
            <charset val="128"/>
          </rPr>
          <t>参照
R1 p82,83
R2 p24
PE p31
UG p13</t>
        </r>
      </text>
    </comment>
    <comment ref="C51" authorId="0">
      <text>
        <r>
          <rPr>
            <sz val="10"/>
            <color indexed="81"/>
            <rFont val="HGSｺﾞｼｯｸM"/>
            <family val="3"/>
            <charset val="128"/>
          </rPr>
          <t>参照
R1 p82,83
R2 p24
PE p31
UG p13</t>
        </r>
      </text>
    </comment>
    <comment ref="B52" authorId="0">
      <text>
        <r>
          <rPr>
            <sz val="10"/>
            <color indexed="81"/>
            <rFont val="HGSｺﾞｼｯｸM"/>
            <family val="3"/>
            <charset val="128"/>
          </rPr>
          <t>参照
R1 p37</t>
        </r>
      </text>
    </comment>
    <comment ref="C52" authorId="0">
      <text>
        <r>
          <rPr>
            <sz val="10"/>
            <color indexed="81"/>
            <rFont val="HGSｺﾞｼｯｸM"/>
            <family val="3"/>
            <charset val="128"/>
          </rPr>
          <t>参照
R1 p82,83
R2 p24
PE p31
UG p13</t>
        </r>
      </text>
    </comment>
    <comment ref="B53" authorId="0">
      <text>
        <r>
          <rPr>
            <sz val="10"/>
            <color indexed="81"/>
            <rFont val="HGSｺﾞｼｯｸM"/>
            <family val="3"/>
            <charset val="128"/>
          </rPr>
          <t>参照
R1 p37</t>
        </r>
      </text>
    </comment>
    <comment ref="C53" authorId="0">
      <text>
        <r>
          <rPr>
            <sz val="10"/>
            <color indexed="81"/>
            <rFont val="HGSｺﾞｼｯｸM"/>
            <family val="3"/>
            <charset val="128"/>
          </rPr>
          <t>参照
R1 p82,83
R2 p24
PE p31
UG p13</t>
        </r>
      </text>
    </comment>
    <comment ref="B54" authorId="0">
      <text>
        <r>
          <rPr>
            <sz val="10"/>
            <color indexed="81"/>
            <rFont val="HGSｺﾞｼｯｸM"/>
            <family val="3"/>
            <charset val="128"/>
          </rPr>
          <t>参照
R1 p37</t>
        </r>
      </text>
    </comment>
    <comment ref="C54" authorId="0">
      <text>
        <r>
          <rPr>
            <sz val="10"/>
            <color indexed="81"/>
            <rFont val="HGSｺﾞｼｯｸM"/>
            <family val="3"/>
            <charset val="128"/>
          </rPr>
          <t>参照
R1 p82,83
R2 p24
PE p31
UG p13</t>
        </r>
      </text>
    </comment>
    <comment ref="G75" authorId="0">
      <text>
        <r>
          <rPr>
            <sz val="10"/>
            <color indexed="81"/>
            <rFont val="HGSｺﾞｼｯｸM"/>
            <family val="3"/>
            <charset val="128"/>
          </rPr>
          <t>参照
上級 p34～59
IC p68～71
PE p32～34
                  etc...</t>
        </r>
      </text>
    </comment>
    <comment ref="C76" authorId="0">
      <text>
        <r>
          <rPr>
            <sz val="10"/>
            <color indexed="81"/>
            <rFont val="HGSｺﾞｼｯｸM"/>
            <family val="3"/>
            <charset val="128"/>
          </rPr>
          <t>R1 p72,73</t>
        </r>
      </text>
    </comment>
    <comment ref="E76" authorId="0">
      <text>
        <r>
          <rPr>
            <sz val="10"/>
            <color indexed="81"/>
            <rFont val="HGSｺﾞｼｯｸM"/>
            <family val="3"/>
            <charset val="128"/>
          </rPr>
          <t>R1 p72,73</t>
        </r>
      </text>
    </comment>
    <comment ref="I76" authorId="0">
      <text>
        <r>
          <rPr>
            <sz val="10"/>
            <color indexed="81"/>
            <rFont val="HGSｺﾞｼｯｸM"/>
            <family val="3"/>
            <charset val="128"/>
          </rPr>
          <t>初期侵食率が変化するDロイスを取得した場合、その修正値を入力してください。</t>
        </r>
      </text>
    </comment>
    <comment ref="C77" authorId="0">
      <text>
        <r>
          <rPr>
            <sz val="10"/>
            <color indexed="81"/>
            <rFont val="HGSｺﾞｼｯｸM"/>
            <family val="3"/>
            <charset val="128"/>
          </rPr>
          <t>R1 p72,73</t>
        </r>
      </text>
    </comment>
    <comment ref="E77" authorId="0">
      <text>
        <r>
          <rPr>
            <sz val="10"/>
            <color indexed="81"/>
            <rFont val="HGSｺﾞｼｯｸM"/>
            <family val="3"/>
            <charset val="128"/>
          </rPr>
          <t>R1 p72,73</t>
        </r>
      </text>
    </comment>
    <comment ref="I77" authorId="0">
      <text>
        <r>
          <rPr>
            <sz val="10"/>
            <color indexed="81"/>
            <rFont val="HGSｺﾞｼｯｸM"/>
            <family val="3"/>
            <charset val="128"/>
          </rPr>
          <t>初期侵食率が変化するDロイスを取得した場合、その修正値を入力してください。</t>
        </r>
      </text>
    </comment>
    <comment ref="I78" authorId="0">
      <text>
        <r>
          <rPr>
            <sz val="10"/>
            <color indexed="81"/>
            <rFont val="HGSｺﾞｼｯｸM"/>
            <family val="3"/>
            <charset val="128"/>
          </rPr>
          <t>初期侵食率が変化するDロイスを取得した場合、その修正値を入力してください。</t>
        </r>
      </text>
    </comment>
    <comment ref="D81" authorId="0">
      <text>
        <r>
          <rPr>
            <b/>
            <sz val="10"/>
            <color indexed="81"/>
            <rFont val="HGSｺﾞｼｯｸM"/>
            <family val="3"/>
            <charset val="128"/>
          </rPr>
          <t>通常</t>
        </r>
        <r>
          <rPr>
            <sz val="10"/>
            <color indexed="81"/>
            <rFont val="HGSｺﾞｼｯｸM"/>
            <family val="3"/>
            <charset val="128"/>
          </rPr>
          <t xml:space="preserve">＝普通に経験点を消費して取得したエフェクト
</t>
        </r>
        <r>
          <rPr>
            <b/>
            <sz val="10"/>
            <color indexed="81"/>
            <rFont val="HGSｺﾞｼｯｸM"/>
            <family val="3"/>
            <charset val="128"/>
          </rPr>
          <t>自動取得</t>
        </r>
        <r>
          <rPr>
            <sz val="10"/>
            <color indexed="81"/>
            <rFont val="HGSｺﾞｼｯｸM"/>
            <family val="3"/>
            <charset val="128"/>
          </rPr>
          <t xml:space="preserve">＝様々な条件（Dロイス、ワークスなど）で自動的に取得したエフェクト
</t>
        </r>
      </text>
    </comment>
    <comment ref="G81" authorId="0">
      <text>
        <r>
          <rPr>
            <sz val="10"/>
            <color indexed="81"/>
            <rFont val="HGSｺﾞｼｯｸM"/>
            <family val="3"/>
            <charset val="128"/>
          </rPr>
          <t>初期侵食率が変化するエフェクトを取得した場合、その修正値を入力してください。</t>
        </r>
      </text>
    </comment>
    <comment ref="D106" authorId="0">
      <text>
        <r>
          <rPr>
            <b/>
            <sz val="10"/>
            <color indexed="81"/>
            <rFont val="HGSｺﾞｼｯｸM"/>
            <family val="3"/>
            <charset val="128"/>
          </rPr>
          <t>イージー</t>
        </r>
        <r>
          <rPr>
            <sz val="10"/>
            <color indexed="81"/>
            <rFont val="HGSｺﾞｼｯｸM"/>
            <family val="3"/>
            <charset val="128"/>
          </rPr>
          <t xml:space="preserve">＝イージーエフェクト
</t>
        </r>
        <r>
          <rPr>
            <b/>
            <sz val="10"/>
            <color indexed="81"/>
            <rFont val="HGSｺﾞｼｯｸM"/>
            <family val="3"/>
            <charset val="128"/>
          </rPr>
          <t>自動取得イージー</t>
        </r>
        <r>
          <rPr>
            <sz val="10"/>
            <color indexed="81"/>
            <rFont val="HGSｺﾞｼｯｸM"/>
            <family val="3"/>
            <charset val="128"/>
          </rPr>
          <t>＝様々な条件（Aオーヴァードなど）で自動的に取得したイージーエフェクト</t>
        </r>
      </text>
    </comment>
    <comment ref="G106" authorId="0">
      <text>
        <r>
          <rPr>
            <sz val="10"/>
            <color indexed="81"/>
            <rFont val="HGSｺﾞｼｯｸM"/>
            <family val="3"/>
            <charset val="128"/>
          </rPr>
          <t>初期侵食率が変化するエフェクトを取得した場合、その修正値を入力してください。</t>
        </r>
      </text>
    </comment>
    <comment ref="G120" authorId="0">
      <text>
        <r>
          <rPr>
            <sz val="10"/>
            <color indexed="81"/>
            <rFont val="HGSｺﾞｼｯｸM"/>
            <family val="3"/>
            <charset val="128"/>
          </rPr>
          <t>初期侵食率が変化するアイテムを取得した場合、その修正値を入力してください。</t>
        </r>
      </text>
    </comment>
    <comment ref="G126" authorId="0">
      <text>
        <r>
          <rPr>
            <sz val="10"/>
            <color indexed="81"/>
            <rFont val="HGSｺﾞｼｯｸM"/>
            <family val="3"/>
            <charset val="128"/>
          </rPr>
          <t>初期侵食率が変化するアイテムを取得した場合、その修正値を入力してください。</t>
        </r>
      </text>
    </comment>
    <comment ref="F132" authorId="0">
      <text>
        <r>
          <rPr>
            <sz val="10"/>
            <color indexed="81"/>
            <rFont val="HGSｺﾞｼｯｸM"/>
            <family val="3"/>
            <charset val="128"/>
          </rPr>
          <t>初期侵食率が変化するアイテムを取得した場合、その修正値を入力してください。</t>
        </r>
      </text>
    </comment>
  </commentList>
</comments>
</file>

<file path=xl/sharedStrings.xml><?xml version="1.0" encoding="utf-8"?>
<sst xmlns="http://schemas.openxmlformats.org/spreadsheetml/2006/main" count="386" uniqueCount="255">
  <si>
    <t>キャラクター作成時・成長時の計算にご使用ください。</t>
    <phoneticPr fontId="1"/>
  </si>
  <si>
    <t>保護機能をONにすると白色のセル以外が保護されます。</t>
    <phoneticPr fontId="1"/>
  </si>
  <si>
    <t>キャラクター作成時には白色のセルに必要な数値を入力してください。</t>
    <phoneticPr fontId="1"/>
  </si>
  <si>
    <t>通常</t>
  </si>
  <si>
    <t>※略号一覧</t>
    <phoneticPr fontId="1"/>
  </si>
  <si>
    <t>R1＝ルールブック１</t>
    <phoneticPr fontId="1"/>
  </si>
  <si>
    <t>R2＝ルールブック２</t>
    <phoneticPr fontId="1"/>
  </si>
  <si>
    <t>上級＝上級ルールブック</t>
    <phoneticPr fontId="1"/>
  </si>
  <si>
    <t>PE＝パブリックエネミー</t>
    <phoneticPr fontId="1"/>
  </si>
  <si>
    <t>IC＝インフィニティコード</t>
    <phoneticPr fontId="1"/>
  </si>
  <si>
    <t>CG＝カオスガーデン</t>
    <phoneticPr fontId="1"/>
  </si>
  <si>
    <t>UG＝ユニバーサルガーディアン</t>
    <phoneticPr fontId="1"/>
  </si>
  <si>
    <t>RU＝レネゲイドアージ</t>
    <phoneticPr fontId="1"/>
  </si>
  <si>
    <t>EA＝エフェクトアーカイブ</t>
    <phoneticPr fontId="1"/>
  </si>
  <si>
    <t>キャラクター名</t>
    <phoneticPr fontId="1"/>
  </si>
  <si>
    <t>コードネーム</t>
    <phoneticPr fontId="1"/>
  </si>
  <si>
    <t>プレイヤー名</t>
    <phoneticPr fontId="1"/>
  </si>
  <si>
    <t>消費経験点</t>
    <phoneticPr fontId="1"/>
  </si>
  <si>
    <t>ワークス</t>
    <phoneticPr fontId="1"/>
  </si>
  <si>
    <t>カヴァー</t>
    <phoneticPr fontId="1"/>
  </si>
  <si>
    <t>年齢</t>
    <phoneticPr fontId="1"/>
  </si>
  <si>
    <t>身長</t>
    <phoneticPr fontId="1"/>
  </si>
  <si>
    <t>性別</t>
    <phoneticPr fontId="1"/>
  </si>
  <si>
    <t>体重</t>
    <phoneticPr fontId="1"/>
  </si>
  <si>
    <t>星座</t>
    <phoneticPr fontId="1"/>
  </si>
  <si>
    <t>血液型</t>
    <phoneticPr fontId="1"/>
  </si>
  <si>
    <t>ブリード</t>
    <phoneticPr fontId="1"/>
  </si>
  <si>
    <t>シンドローム</t>
    <phoneticPr fontId="1"/>
  </si>
  <si>
    <t>オプショナルシンドローム</t>
    <phoneticPr fontId="1"/>
  </si>
  <si>
    <t>能力値</t>
    <phoneticPr fontId="1"/>
  </si>
  <si>
    <t>肉体</t>
    <phoneticPr fontId="1"/>
  </si>
  <si>
    <t>感覚</t>
    <phoneticPr fontId="1"/>
  </si>
  <si>
    <t>精神</t>
    <phoneticPr fontId="1"/>
  </si>
  <si>
    <t>社会</t>
    <phoneticPr fontId="1"/>
  </si>
  <si>
    <t>白兵</t>
    <phoneticPr fontId="1"/>
  </si>
  <si>
    <t>回避</t>
    <phoneticPr fontId="1"/>
  </si>
  <si>
    <t>運転：</t>
    <phoneticPr fontId="1"/>
  </si>
  <si>
    <t>射撃</t>
    <phoneticPr fontId="1"/>
  </si>
  <si>
    <t>知覚</t>
    <phoneticPr fontId="1"/>
  </si>
  <si>
    <t>芸術：</t>
    <phoneticPr fontId="1"/>
  </si>
  <si>
    <t>芸術：</t>
    <phoneticPr fontId="1"/>
  </si>
  <si>
    <t>ＲＣ</t>
    <phoneticPr fontId="1"/>
  </si>
  <si>
    <t>意志</t>
    <phoneticPr fontId="1"/>
  </si>
  <si>
    <t>知識：</t>
    <phoneticPr fontId="1"/>
  </si>
  <si>
    <t>交渉</t>
    <phoneticPr fontId="1"/>
  </si>
  <si>
    <t>調達</t>
    <phoneticPr fontId="1"/>
  </si>
  <si>
    <t>情報：</t>
    <phoneticPr fontId="1"/>
  </si>
  <si>
    <t>LV</t>
    <phoneticPr fontId="1"/>
  </si>
  <si>
    <t>LV</t>
    <phoneticPr fontId="1"/>
  </si>
  <si>
    <t>ライフパス</t>
    <phoneticPr fontId="1"/>
  </si>
  <si>
    <t>出自</t>
    <phoneticPr fontId="1"/>
  </si>
  <si>
    <t>経験</t>
    <phoneticPr fontId="1"/>
  </si>
  <si>
    <t>邂逅/欲望</t>
    <phoneticPr fontId="1"/>
  </si>
  <si>
    <t>衝動</t>
    <phoneticPr fontId="1"/>
  </si>
  <si>
    <t>覚醒</t>
    <phoneticPr fontId="1"/>
  </si>
  <si>
    <t>侵蝕値</t>
    <phoneticPr fontId="1"/>
  </si>
  <si>
    <t>その他　　　の修正</t>
    <phoneticPr fontId="1"/>
  </si>
  <si>
    <t>侵蝕率　　　基本地</t>
    <phoneticPr fontId="1"/>
  </si>
  <si>
    <t>HP最大値</t>
    <phoneticPr fontId="1"/>
  </si>
  <si>
    <t>常備化ポイント</t>
    <phoneticPr fontId="1"/>
  </si>
  <si>
    <t>財産ポイント</t>
    <phoneticPr fontId="1"/>
  </si>
  <si>
    <t>行動値</t>
    <phoneticPr fontId="1"/>
  </si>
  <si>
    <t>戦闘移動</t>
    <phoneticPr fontId="1"/>
  </si>
  <si>
    <t>全力移動</t>
    <phoneticPr fontId="1"/>
  </si>
  <si>
    <t>戦闘移動</t>
    <phoneticPr fontId="1"/>
  </si>
  <si>
    <t>＝</t>
    <phoneticPr fontId="1"/>
  </si>
  <si>
    <t>＋</t>
    <phoneticPr fontId="1"/>
  </si>
  <si>
    <t>肉体×２</t>
    <phoneticPr fontId="1"/>
  </si>
  <si>
    <t>社会×２</t>
    <phoneticPr fontId="1"/>
  </si>
  <si>
    <t>調達×２</t>
    <phoneticPr fontId="1"/>
  </si>
  <si>
    <t>－</t>
    <phoneticPr fontId="1"/>
  </si>
  <si>
    <t>感覚×２</t>
    <phoneticPr fontId="1"/>
  </si>
  <si>
    <t>アイテム</t>
    <phoneticPr fontId="1"/>
  </si>
  <si>
    <t>ロイス</t>
    <phoneticPr fontId="1"/>
  </si>
  <si>
    <t>メモリー</t>
    <phoneticPr fontId="1"/>
  </si>
  <si>
    <t>名前</t>
    <phoneticPr fontId="1"/>
  </si>
  <si>
    <t>関係</t>
    <phoneticPr fontId="1"/>
  </si>
  <si>
    <t>タイタス</t>
    <phoneticPr fontId="1"/>
  </si>
  <si>
    <t>感情</t>
    <phoneticPr fontId="1"/>
  </si>
  <si>
    <t>エフェクト</t>
    <phoneticPr fontId="1"/>
  </si>
  <si>
    <t>名称</t>
    <phoneticPr fontId="1"/>
  </si>
  <si>
    <t>タイミング</t>
    <phoneticPr fontId="1"/>
  </si>
  <si>
    <t>技能</t>
    <phoneticPr fontId="1"/>
  </si>
  <si>
    <t>難易度</t>
    <phoneticPr fontId="1"/>
  </si>
  <si>
    <t>対象</t>
    <phoneticPr fontId="1"/>
  </si>
  <si>
    <t>射程</t>
    <phoneticPr fontId="1"/>
  </si>
  <si>
    <t>侵食率</t>
    <phoneticPr fontId="1"/>
  </si>
  <si>
    <t>制限</t>
    <phoneticPr fontId="1"/>
  </si>
  <si>
    <t>効果</t>
    <phoneticPr fontId="1"/>
  </si>
  <si>
    <t>参照</t>
    <phoneticPr fontId="1"/>
  </si>
  <si>
    <t>イージーエフェクト</t>
    <phoneticPr fontId="1"/>
  </si>
  <si>
    <t>武器</t>
    <phoneticPr fontId="1"/>
  </si>
  <si>
    <t>防具</t>
    <phoneticPr fontId="1"/>
  </si>
  <si>
    <t>一般アイテム</t>
    <phoneticPr fontId="1"/>
  </si>
  <si>
    <t>種別</t>
    <phoneticPr fontId="1"/>
  </si>
  <si>
    <t>命中</t>
    <phoneticPr fontId="1"/>
  </si>
  <si>
    <t>攻撃力</t>
    <phoneticPr fontId="1"/>
  </si>
  <si>
    <t>ガード値</t>
    <phoneticPr fontId="1"/>
  </si>
  <si>
    <t>射程</t>
    <phoneticPr fontId="1"/>
  </si>
  <si>
    <t>常備化</t>
    <phoneticPr fontId="1"/>
  </si>
  <si>
    <t>経験点</t>
    <phoneticPr fontId="1"/>
  </si>
  <si>
    <t>解説</t>
    <phoneticPr fontId="1"/>
  </si>
  <si>
    <t>ドッジ</t>
    <phoneticPr fontId="1"/>
  </si>
  <si>
    <t>行動</t>
    <phoneticPr fontId="1"/>
  </si>
  <si>
    <t>装甲値</t>
    <phoneticPr fontId="1"/>
  </si>
  <si>
    <t>常備化</t>
    <phoneticPr fontId="1"/>
  </si>
  <si>
    <t>経験点</t>
    <phoneticPr fontId="1"/>
  </si>
  <si>
    <t>経験点</t>
    <phoneticPr fontId="1"/>
  </si>
  <si>
    <t>合計</t>
    <phoneticPr fontId="1"/>
  </si>
  <si>
    <t>合計</t>
    <phoneticPr fontId="1"/>
  </si>
  <si>
    <t>－</t>
    <phoneticPr fontId="1"/>
  </si>
  <si>
    <t>白色のセルに必要な数値を入力してください。</t>
    <phoneticPr fontId="1"/>
  </si>
  <si>
    <t>キャラクター名</t>
    <phoneticPr fontId="1"/>
  </si>
  <si>
    <t>ブリード</t>
    <phoneticPr fontId="1"/>
  </si>
  <si>
    <t>シンドローム１</t>
    <phoneticPr fontId="1"/>
  </si>
  <si>
    <t>シンドローム２</t>
    <phoneticPr fontId="1"/>
  </si>
  <si>
    <t>オプショナルシンドローム</t>
    <phoneticPr fontId="1"/>
  </si>
  <si>
    <t>総計経験点</t>
    <phoneticPr fontId="1"/>
  </si>
  <si>
    <t>能力値</t>
    <phoneticPr fontId="1"/>
  </si>
  <si>
    <t>肉体</t>
    <phoneticPr fontId="1"/>
  </si>
  <si>
    <t>感覚</t>
    <phoneticPr fontId="1"/>
  </si>
  <si>
    <t>精神</t>
    <phoneticPr fontId="1"/>
  </si>
  <si>
    <t>社会</t>
    <phoneticPr fontId="1"/>
  </si>
  <si>
    <t>シンドローム１</t>
    <phoneticPr fontId="1"/>
  </si>
  <si>
    <t>シンドローム２</t>
    <phoneticPr fontId="1"/>
  </si>
  <si>
    <t>ワークス</t>
    <phoneticPr fontId="1"/>
  </si>
  <si>
    <t>基本能力値合計</t>
    <phoneticPr fontId="1"/>
  </si>
  <si>
    <t>成長</t>
    <phoneticPr fontId="1"/>
  </si>
  <si>
    <t>合計</t>
    <phoneticPr fontId="1"/>
  </si>
  <si>
    <t>経験点</t>
    <phoneticPr fontId="1"/>
  </si>
  <si>
    <t>合計経験点</t>
    <phoneticPr fontId="1"/>
  </si>
  <si>
    <t>技能</t>
    <phoneticPr fontId="1"/>
  </si>
  <si>
    <t>ワークス</t>
    <phoneticPr fontId="1"/>
  </si>
  <si>
    <t>成長</t>
    <phoneticPr fontId="1"/>
  </si>
  <si>
    <t>合計</t>
    <phoneticPr fontId="1"/>
  </si>
  <si>
    <t>経験点</t>
    <phoneticPr fontId="1"/>
  </si>
  <si>
    <t>肉体技能</t>
    <phoneticPr fontId="1"/>
  </si>
  <si>
    <t>白兵</t>
    <phoneticPr fontId="1"/>
  </si>
  <si>
    <t>回避</t>
    <phoneticPr fontId="1"/>
  </si>
  <si>
    <t>運転：</t>
    <phoneticPr fontId="1"/>
  </si>
  <si>
    <t>感覚技能</t>
    <phoneticPr fontId="1"/>
  </si>
  <si>
    <t>射撃</t>
    <phoneticPr fontId="1"/>
  </si>
  <si>
    <t>知覚</t>
    <phoneticPr fontId="1"/>
  </si>
  <si>
    <t>芸術：</t>
    <phoneticPr fontId="1"/>
  </si>
  <si>
    <t>精神技能</t>
    <phoneticPr fontId="1"/>
  </si>
  <si>
    <t>RC</t>
    <phoneticPr fontId="1"/>
  </si>
  <si>
    <t>意志</t>
    <phoneticPr fontId="1"/>
  </si>
  <si>
    <t>知識：</t>
    <phoneticPr fontId="1"/>
  </si>
  <si>
    <t>社会技能</t>
    <phoneticPr fontId="1"/>
  </si>
  <si>
    <t>交渉</t>
    <phoneticPr fontId="1"/>
  </si>
  <si>
    <t>調達</t>
    <phoneticPr fontId="1"/>
  </si>
  <si>
    <t>情報：</t>
    <phoneticPr fontId="1"/>
  </si>
  <si>
    <t>合計経験点</t>
    <phoneticPr fontId="1"/>
  </si>
  <si>
    <t>副能力値（基本値）</t>
    <phoneticPr fontId="1"/>
  </si>
  <si>
    <t>HP最大値</t>
    <phoneticPr fontId="1"/>
  </si>
  <si>
    <t>肉体×２</t>
    <phoneticPr fontId="1"/>
  </si>
  <si>
    <t>＋</t>
    <phoneticPr fontId="1"/>
  </si>
  <si>
    <t>＋</t>
    <phoneticPr fontId="1"/>
  </si>
  <si>
    <t>精神</t>
    <phoneticPr fontId="1"/>
  </si>
  <si>
    <t>＋20＝</t>
    <phoneticPr fontId="1"/>
  </si>
  <si>
    <t>合計</t>
    <phoneticPr fontId="1"/>
  </si>
  <si>
    <t>常備化ポイント</t>
    <phoneticPr fontId="1"/>
  </si>
  <si>
    <t>社会×２</t>
    <phoneticPr fontId="1"/>
  </si>
  <si>
    <t>＋</t>
    <phoneticPr fontId="1"/>
  </si>
  <si>
    <t>調達×２</t>
    <phoneticPr fontId="1"/>
  </si>
  <si>
    <t>＝</t>
    <phoneticPr fontId="1"/>
  </si>
  <si>
    <t>財産ポイント</t>
    <phoneticPr fontId="1"/>
  </si>
  <si>
    <t>行動値</t>
    <phoneticPr fontId="1"/>
  </si>
  <si>
    <t>感覚×２</t>
    <phoneticPr fontId="1"/>
  </si>
  <si>
    <t>精神</t>
    <phoneticPr fontId="1"/>
  </si>
  <si>
    <t>アイテム</t>
    <phoneticPr fontId="1"/>
  </si>
  <si>
    <t>＝</t>
    <phoneticPr fontId="1"/>
  </si>
  <si>
    <t>合計</t>
    <phoneticPr fontId="1"/>
  </si>
  <si>
    <t>戦闘移動</t>
    <phoneticPr fontId="1"/>
  </si>
  <si>
    <t>行動値</t>
    <phoneticPr fontId="1"/>
  </si>
  <si>
    <t>＋5＝</t>
    <phoneticPr fontId="1"/>
  </si>
  <si>
    <t>合計</t>
    <phoneticPr fontId="1"/>
  </si>
  <si>
    <t>m</t>
    <phoneticPr fontId="1"/>
  </si>
  <si>
    <t>全力移動</t>
    <phoneticPr fontId="1"/>
  </si>
  <si>
    <t>×2＝</t>
    <phoneticPr fontId="1"/>
  </si>
  <si>
    <t>ライフパス</t>
    <phoneticPr fontId="1"/>
  </si>
  <si>
    <t>Dロイス</t>
    <phoneticPr fontId="1"/>
  </si>
  <si>
    <t>覚醒</t>
    <phoneticPr fontId="1"/>
  </si>
  <si>
    <t>侵蝕値</t>
    <phoneticPr fontId="1"/>
  </si>
  <si>
    <t>名前</t>
    <phoneticPr fontId="1"/>
  </si>
  <si>
    <t>侵食率修正</t>
    <phoneticPr fontId="1"/>
  </si>
  <si>
    <t>衝動</t>
    <phoneticPr fontId="1"/>
  </si>
  <si>
    <t>その他修正</t>
    <phoneticPr fontId="1"/>
  </si>
  <si>
    <t>基本侵蝕値</t>
    <phoneticPr fontId="1"/>
  </si>
  <si>
    <t>エフェクト名</t>
    <phoneticPr fontId="1"/>
  </si>
  <si>
    <t>取得種別</t>
    <phoneticPr fontId="1"/>
  </si>
  <si>
    <t>レベル</t>
    <phoneticPr fontId="1"/>
  </si>
  <si>
    <t>経験点</t>
    <phoneticPr fontId="1"/>
  </si>
  <si>
    <t>リザレクト</t>
    <phoneticPr fontId="1"/>
  </si>
  <si>
    <t>自動取得</t>
    <phoneticPr fontId="1"/>
  </si>
  <si>
    <t>ワーディング</t>
    <phoneticPr fontId="1"/>
  </si>
  <si>
    <t>合計経験点</t>
    <phoneticPr fontId="1"/>
  </si>
  <si>
    <t>アイテム名</t>
    <phoneticPr fontId="1"/>
  </si>
  <si>
    <t>行動値修正</t>
    <phoneticPr fontId="1"/>
  </si>
  <si>
    <t>常備化</t>
    <phoneticPr fontId="1"/>
  </si>
  <si>
    <t>必要経験点</t>
    <phoneticPr fontId="1"/>
  </si>
  <si>
    <t>コードネーム</t>
    <phoneticPr fontId="1"/>
  </si>
  <si>
    <t>年齢</t>
    <phoneticPr fontId="1"/>
  </si>
  <si>
    <t>性別</t>
    <phoneticPr fontId="1"/>
  </si>
  <si>
    <t>身長</t>
    <phoneticPr fontId="1"/>
  </si>
  <si>
    <t>体重</t>
    <phoneticPr fontId="1"/>
  </si>
  <si>
    <t>星座</t>
    <phoneticPr fontId="1"/>
  </si>
  <si>
    <t>血液型</t>
    <phoneticPr fontId="1"/>
  </si>
  <si>
    <t>プレイヤー名</t>
    <phoneticPr fontId="1"/>
  </si>
  <si>
    <t>ワークス</t>
    <phoneticPr fontId="1"/>
  </si>
  <si>
    <t>カヴァー</t>
    <phoneticPr fontId="1"/>
  </si>
  <si>
    <t>経験点</t>
    <phoneticPr fontId="1"/>
  </si>
  <si>
    <t>種別</t>
    <phoneticPr fontId="1"/>
  </si>
  <si>
    <t>m</t>
    <phoneticPr fontId="1"/>
  </si>
  <si>
    <t>メモリー名</t>
    <phoneticPr fontId="1"/>
  </si>
  <si>
    <t>イージー</t>
  </si>
  <si>
    <t>武器</t>
    <phoneticPr fontId="1"/>
  </si>
  <si>
    <t>防具</t>
    <phoneticPr fontId="1"/>
  </si>
  <si>
    <t>一般アイテム</t>
    <phoneticPr fontId="1"/>
  </si>
  <si>
    <t>□</t>
    <phoneticPr fontId="1"/>
  </si>
  <si>
    <r>
      <rPr>
        <b/>
        <sz val="9"/>
        <color theme="0"/>
        <rFont val="HGPｺﾞｼｯｸM"/>
        <family val="3"/>
        <charset val="128"/>
      </rPr>
      <t>ダブルクロス</t>
    </r>
    <r>
      <rPr>
        <b/>
        <sz val="8"/>
        <color theme="0"/>
        <rFont val="HGPｺﾞｼｯｸM"/>
        <family val="3"/>
        <charset val="128"/>
      </rPr>
      <t xml:space="preserve"> THE </t>
    </r>
    <r>
      <rPr>
        <b/>
        <sz val="10"/>
        <color theme="0"/>
        <rFont val="HGPｺﾞｼｯｸM"/>
        <family val="3"/>
        <charset val="128"/>
      </rPr>
      <t>3</t>
    </r>
    <r>
      <rPr>
        <b/>
        <sz val="8"/>
        <color theme="0"/>
        <rFont val="HGPｺﾞｼｯｸM"/>
        <family val="3"/>
        <charset val="128"/>
      </rPr>
      <t>RD EDITION</t>
    </r>
    <r>
      <rPr>
        <b/>
        <sz val="9"/>
        <color theme="0"/>
        <rFont val="HGPｺﾞｼｯｸM"/>
        <family val="3"/>
        <charset val="128"/>
      </rPr>
      <t xml:space="preserve"> CHARACTER SHEET</t>
    </r>
    <phoneticPr fontId="1"/>
  </si>
  <si>
    <t>備考</t>
    <phoneticPr fontId="1"/>
  </si>
  <si>
    <t>面倒な計算部分を全て自動計算し、キャラクターシートに記入してくれます。</t>
    <phoneticPr fontId="1"/>
  </si>
  <si>
    <t>この計算機はDX３rdのキャラクター作成を手伝うものです。</t>
    <phoneticPr fontId="1"/>
  </si>
  <si>
    <t>＜計算機＞</t>
    <phoneticPr fontId="1"/>
  </si>
  <si>
    <t>＜自動入力キャラクターシート＞</t>
    <phoneticPr fontId="1"/>
  </si>
  <si>
    <t>計算機で入力・計算した部分が自動的に入力されます。</t>
    <phoneticPr fontId="1"/>
  </si>
  <si>
    <t>ロイス、メモリー、エフェクト、イージーエフェクト、アイテムの詳細部分は直接入力してください。</t>
    <phoneticPr fontId="1"/>
  </si>
  <si>
    <t>※印刷について</t>
    <phoneticPr fontId="1"/>
  </si>
  <si>
    <t>●印刷範囲は周囲０mmで出力させています。ギリギリ用紙に入ります。</t>
    <phoneticPr fontId="1"/>
  </si>
  <si>
    <t>●A４サイズで出力になっています。欄は小さいのでB4などに拡大すると見やすくなります。</t>
    <phoneticPr fontId="1"/>
  </si>
  <si>
    <t>□</t>
    <phoneticPr fontId="1"/>
  </si>
  <si>
    <t>□</t>
    <phoneticPr fontId="1"/>
  </si>
  <si>
    <t>オートアクション</t>
    <phoneticPr fontId="1"/>
  </si>
  <si>
    <t>オートアクション</t>
    <phoneticPr fontId="1"/>
  </si>
  <si>
    <t>－</t>
    <phoneticPr fontId="1"/>
  </si>
  <si>
    <t>－</t>
    <phoneticPr fontId="1"/>
  </si>
  <si>
    <t>－</t>
    <phoneticPr fontId="1"/>
  </si>
  <si>
    <t>自動成功</t>
    <phoneticPr fontId="1"/>
  </si>
  <si>
    <t>自身</t>
    <phoneticPr fontId="1"/>
  </si>
  <si>
    <t>シーン</t>
    <phoneticPr fontId="1"/>
  </si>
  <si>
    <t>至近</t>
    <phoneticPr fontId="1"/>
  </si>
  <si>
    <t>視界</t>
    <phoneticPr fontId="1"/>
  </si>
  <si>
    <t>効果参照</t>
    <phoneticPr fontId="1"/>
  </si>
  <si>
    <t>－</t>
    <phoneticPr fontId="1"/>
  </si>
  <si>
    <t>（LV）D点のHPを回復、侵食率上昇</t>
    <phoneticPr fontId="1"/>
  </si>
  <si>
    <t>EAp129</t>
    <phoneticPr fontId="1"/>
  </si>
  <si>
    <t>EAp129</t>
    <phoneticPr fontId="1"/>
  </si>
  <si>
    <t>非オーヴァードをエキストラ化</t>
    <phoneticPr fontId="1"/>
  </si>
  <si>
    <t>＋５m＝</t>
    <phoneticPr fontId="1"/>
  </si>
  <si>
    <t>×２＝</t>
    <phoneticPr fontId="1"/>
  </si>
  <si>
    <t>＋２０＝</t>
    <phoneticPr fontId="1"/>
  </si>
  <si>
    <t>感情(Positive)</t>
    <phoneticPr fontId="1"/>
  </si>
  <si>
    <t>感情(Negative)</t>
    <phoneticPr fontId="1"/>
  </si>
  <si>
    <t>属性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</si>
</sst>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2"/>
      <charset val="128"/>
    </font>
    <font>
      <sz val="11"/>
      <color theme="1"/>
      <name val="HGPｺﾞｼｯｸM"/>
      <family val="3"/>
      <charset val="128"/>
    </font>
    <font>
      <sz val="11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11"/>
      <color theme="1"/>
      <name val="Arial Unicode MS"/>
      <family val="3"/>
      <charset val="128"/>
    </font>
    <font>
      <b/>
      <sz val="10"/>
      <color indexed="81"/>
      <name val="HGSｺﾞｼｯｸM"/>
      <family val="3"/>
      <charset val="128"/>
    </font>
    <font>
      <sz val="10"/>
      <color indexed="81"/>
      <name val="HGSｺﾞｼｯｸM"/>
      <family val="3"/>
      <charset val="128"/>
    </font>
    <font>
      <sz val="8"/>
      <color theme="1"/>
      <name val="HGPｺﾞｼｯｸM"/>
      <family val="3"/>
      <charset val="128"/>
    </font>
    <font>
      <sz val="6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8"/>
      <color theme="1"/>
      <name val="Arial Unicode MS"/>
      <family val="3"/>
      <charset val="128"/>
    </font>
    <font>
      <sz val="12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b/>
      <sz val="8"/>
      <color theme="0"/>
      <name val="HGPｺﾞｼｯｸM"/>
      <family val="3"/>
      <charset val="128"/>
    </font>
    <font>
      <b/>
      <sz val="10"/>
      <color theme="0"/>
      <name val="HGPｺﾞｼｯｸM"/>
      <family val="3"/>
      <charset val="128"/>
    </font>
    <font>
      <b/>
      <sz val="9"/>
      <color theme="0"/>
      <name val="HGPｺﾞｼｯｸM"/>
      <family val="3"/>
      <charset val="128"/>
    </font>
    <font>
      <sz val="72"/>
      <color theme="1"/>
      <name val="HGPｺﾞｼｯｸM"/>
      <family val="3"/>
      <charset val="128"/>
    </font>
    <font>
      <sz val="8"/>
      <name val="HGPｺﾞｼｯｸM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D96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28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6" borderId="3" xfId="0" applyFont="1" applyFill="1" applyBorder="1">
      <alignment vertical="center"/>
    </xf>
    <xf numFmtId="0" fontId="4" fillId="0" borderId="0" xfId="0" applyFont="1" applyBorder="1" applyAlignment="1">
      <alignment vertical="center"/>
    </xf>
    <xf numFmtId="0" fontId="4" fillId="5" borderId="1" xfId="0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right" vertical="center"/>
    </xf>
    <xf numFmtId="0" fontId="4" fillId="7" borderId="1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right" vertical="center"/>
    </xf>
    <xf numFmtId="0" fontId="4" fillId="4" borderId="1" xfId="0" applyFont="1" applyFill="1" applyBorder="1">
      <alignment vertical="center"/>
    </xf>
    <xf numFmtId="0" fontId="4" fillId="5" borderId="1" xfId="0" applyFont="1" applyFill="1" applyBorder="1">
      <alignment vertical="center"/>
    </xf>
    <xf numFmtId="0" fontId="4" fillId="6" borderId="1" xfId="0" applyFont="1" applyFill="1" applyBorder="1">
      <alignment vertical="center"/>
    </xf>
    <xf numFmtId="0" fontId="4" fillId="6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0" fontId="4" fillId="6" borderId="2" xfId="0" applyFont="1" applyFill="1" applyBorder="1" applyAlignment="1">
      <alignment horizontal="center" vertical="center"/>
    </xf>
    <xf numFmtId="0" fontId="4" fillId="0" borderId="9" xfId="0" applyFont="1" applyFill="1" applyBorder="1">
      <alignment vertical="center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3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>
      <alignment vertical="center"/>
    </xf>
    <xf numFmtId="0" fontId="4" fillId="0" borderId="13" xfId="0" applyFont="1" applyBorder="1" applyAlignment="1">
      <alignment horizontal="center" vertical="center"/>
    </xf>
    <xf numFmtId="0" fontId="4" fillId="10" borderId="1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0" borderId="28" xfId="0" applyFont="1" applyBorder="1">
      <alignment vertical="center"/>
    </xf>
    <xf numFmtId="0" fontId="4" fillId="0" borderId="29" xfId="0" applyFont="1" applyBorder="1" applyAlignment="1">
      <alignment horizontal="center" vertical="center"/>
    </xf>
    <xf numFmtId="0" fontId="4" fillId="3" borderId="21" xfId="0" applyFont="1" applyFill="1" applyBorder="1" applyAlignment="1">
      <alignment horizontal="right" vertical="center"/>
    </xf>
    <xf numFmtId="0" fontId="4" fillId="3" borderId="23" xfId="0" applyFont="1" applyFill="1" applyBorder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3" borderId="25" xfId="0" applyFont="1" applyFill="1" applyBorder="1" applyAlignment="1">
      <alignment horizontal="right" vertical="center"/>
    </xf>
    <xf numFmtId="0" fontId="4" fillId="3" borderId="22" xfId="0" applyFont="1" applyFill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0" fontId="4" fillId="10" borderId="3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49" fontId="4" fillId="10" borderId="32" xfId="0" applyNumberFormat="1" applyFont="1" applyFill="1" applyBorder="1" applyAlignment="1">
      <alignment horizontal="center" vertical="center"/>
    </xf>
    <xf numFmtId="0" fontId="4" fillId="10" borderId="31" xfId="0" applyFont="1" applyFill="1" applyBorder="1" applyAlignment="1">
      <alignment horizontal="center" vertical="center"/>
    </xf>
    <xf numFmtId="49" fontId="5" fillId="10" borderId="31" xfId="0" applyNumberFormat="1" applyFont="1" applyFill="1" applyBorder="1" applyAlignment="1">
      <alignment horizontal="center" vertical="center"/>
    </xf>
    <xf numFmtId="0" fontId="4" fillId="10" borderId="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center" vertical="center"/>
    </xf>
    <xf numFmtId="0" fontId="5" fillId="6" borderId="3" xfId="0" applyFont="1" applyFill="1" applyBorder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7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10" borderId="1" xfId="0" applyFont="1" applyFill="1" applyBorder="1" applyAlignment="1">
      <alignment horizontal="left" vertical="center"/>
    </xf>
    <xf numFmtId="0" fontId="4" fillId="10" borderId="2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right" vertical="center"/>
    </xf>
    <xf numFmtId="0" fontId="4" fillId="6" borderId="5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3" fillId="0" borderId="0" xfId="0" applyNumberFormat="1" applyFont="1" applyBorder="1">
      <alignment vertical="center"/>
    </xf>
    <xf numFmtId="0" fontId="3" fillId="0" borderId="0" xfId="0" applyNumberFormat="1" applyFont="1">
      <alignment vertical="center"/>
    </xf>
    <xf numFmtId="0" fontId="9" fillId="0" borderId="0" xfId="0" applyNumberFormat="1" applyFont="1" applyBorder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Fill="1" applyBorder="1">
      <alignment vertical="center"/>
    </xf>
    <xf numFmtId="0" fontId="3" fillId="0" borderId="0" xfId="0" applyNumberFormat="1" applyFont="1" applyFill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9" fillId="0" borderId="9" xfId="0" applyNumberFormat="1" applyFont="1" applyBorder="1">
      <alignment vertical="center"/>
    </xf>
    <xf numFmtId="0" fontId="9" fillId="0" borderId="11" xfId="0" applyNumberFormat="1" applyFont="1" applyBorder="1">
      <alignment vertical="center"/>
    </xf>
    <xf numFmtId="0" fontId="9" fillId="0" borderId="12" xfId="0" applyNumberFormat="1" applyFont="1" applyBorder="1">
      <alignment vertical="center"/>
    </xf>
    <xf numFmtId="0" fontId="4" fillId="0" borderId="3" xfId="0" applyFont="1" applyBorder="1" applyAlignment="1">
      <alignment horizontal="left" vertical="center"/>
    </xf>
    <xf numFmtId="0" fontId="4" fillId="6" borderId="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6" borderId="35" xfId="0" applyFont="1" applyFill="1" applyBorder="1">
      <alignment vertical="center"/>
    </xf>
    <xf numFmtId="0" fontId="4" fillId="6" borderId="30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11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right" vertical="center"/>
    </xf>
    <xf numFmtId="0" fontId="4" fillId="5" borderId="37" xfId="0" applyFont="1" applyFill="1" applyBorder="1">
      <alignment vertical="center"/>
    </xf>
    <xf numFmtId="0" fontId="4" fillId="0" borderId="9" xfId="0" applyFont="1" applyFill="1" applyBorder="1" applyAlignment="1">
      <alignment horizontal="right" vertical="center"/>
    </xf>
    <xf numFmtId="0" fontId="4" fillId="6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49" fontId="4" fillId="10" borderId="3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left" vertical="center"/>
    </xf>
    <xf numFmtId="0" fontId="4" fillId="11" borderId="1" xfId="0" applyFont="1" applyFill="1" applyBorder="1" applyAlignment="1">
      <alignment horizontal="right" vertical="center"/>
    </xf>
    <xf numFmtId="0" fontId="4" fillId="10" borderId="3" xfId="0" applyFont="1" applyFill="1" applyBorder="1" applyAlignment="1">
      <alignment horizontal="left" vertical="center"/>
    </xf>
    <xf numFmtId="0" fontId="9" fillId="0" borderId="0" xfId="0" applyNumberFormat="1" applyFont="1" applyBorder="1" applyAlignment="1">
      <alignment vertical="center" shrinkToFit="1"/>
    </xf>
    <xf numFmtId="0" fontId="3" fillId="0" borderId="0" xfId="0" applyNumberFormat="1" applyFont="1" applyBorder="1" applyAlignment="1">
      <alignment vertical="center" shrinkToFit="1"/>
    </xf>
    <xf numFmtId="0" fontId="3" fillId="0" borderId="0" xfId="0" applyNumberFormat="1" applyFont="1" applyAlignment="1">
      <alignment vertical="center" shrinkToFit="1"/>
    </xf>
    <xf numFmtId="0" fontId="10" fillId="0" borderId="15" xfId="0" applyNumberFormat="1" applyFont="1" applyBorder="1" applyAlignment="1">
      <alignment horizontal="left" vertical="center" shrinkToFit="1"/>
    </xf>
    <xf numFmtId="0" fontId="9" fillId="0" borderId="0" xfId="0" applyNumberFormat="1" applyFont="1" applyBorder="1" applyAlignment="1">
      <alignment horizontal="left" vertical="center" shrinkToFit="1"/>
    </xf>
    <xf numFmtId="0" fontId="9" fillId="0" borderId="12" xfId="0" applyNumberFormat="1" applyFont="1" applyBorder="1" applyAlignment="1">
      <alignment horizontal="left" vertical="center" shrinkToFit="1"/>
    </xf>
    <xf numFmtId="0" fontId="3" fillId="0" borderId="0" xfId="0" applyNumberFormat="1" applyFont="1" applyAlignment="1">
      <alignment horizontal="right" vertical="center" shrinkToFit="1"/>
    </xf>
    <xf numFmtId="0" fontId="9" fillId="0" borderId="11" xfId="0" applyNumberFormat="1" applyFont="1" applyBorder="1" applyAlignment="1">
      <alignment vertical="center" shrinkToFit="1"/>
    </xf>
    <xf numFmtId="0" fontId="9" fillId="0" borderId="12" xfId="0" applyNumberFormat="1" applyFont="1" applyBorder="1" applyAlignment="1">
      <alignment vertical="center" shrinkToFit="1"/>
    </xf>
    <xf numFmtId="0" fontId="9" fillId="12" borderId="1" xfId="0" applyNumberFormat="1" applyFont="1" applyFill="1" applyBorder="1" applyAlignment="1">
      <alignment vertical="center" shrinkToFit="1"/>
    </xf>
    <xf numFmtId="0" fontId="10" fillId="12" borderId="1" xfId="0" applyNumberFormat="1" applyFont="1" applyFill="1" applyBorder="1" applyAlignment="1">
      <alignment vertical="center" shrinkToFit="1"/>
    </xf>
    <xf numFmtId="0" fontId="6" fillId="0" borderId="1" xfId="0" applyNumberFormat="1" applyFont="1" applyBorder="1" applyAlignment="1">
      <alignment vertical="center" shrinkToFit="1"/>
    </xf>
    <xf numFmtId="0" fontId="9" fillId="0" borderId="1" xfId="0" applyNumberFormat="1" applyFont="1" applyBorder="1" applyAlignment="1">
      <alignment vertical="center" shrinkToFit="1"/>
    </xf>
    <xf numFmtId="0" fontId="12" fillId="0" borderId="1" xfId="0" applyNumberFormat="1" applyFont="1" applyBorder="1" applyAlignment="1">
      <alignment vertical="center" shrinkToFit="1"/>
    </xf>
    <xf numFmtId="0" fontId="9" fillId="0" borderId="0" xfId="0" applyNumberFormat="1" applyFont="1" applyFill="1" applyBorder="1" applyAlignment="1">
      <alignment vertical="center" shrinkToFit="1"/>
    </xf>
    <xf numFmtId="0" fontId="9" fillId="12" borderId="1" xfId="0" applyNumberFormat="1" applyFont="1" applyFill="1" applyBorder="1" applyAlignment="1">
      <alignment horizontal="left" vertical="center" shrinkToFit="1"/>
    </xf>
    <xf numFmtId="0" fontId="9" fillId="12" borderId="4" xfId="0" applyNumberFormat="1" applyFont="1" applyFill="1" applyBorder="1" applyAlignment="1">
      <alignment vertical="center" shrinkToFit="1"/>
    </xf>
    <xf numFmtId="0" fontId="4" fillId="0" borderId="3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10" borderId="3" xfId="0" applyFont="1" applyFill="1" applyBorder="1" applyAlignment="1">
      <alignment vertical="center"/>
    </xf>
    <xf numFmtId="0" fontId="4" fillId="10" borderId="4" xfId="0" applyFont="1" applyFill="1" applyBorder="1" applyAlignment="1">
      <alignment vertical="center"/>
    </xf>
    <xf numFmtId="0" fontId="4" fillId="10" borderId="5" xfId="0" applyFont="1" applyFill="1" applyBorder="1" applyAlignment="1">
      <alignment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49" fontId="4" fillId="3" borderId="18" xfId="0" applyNumberFormat="1" applyFont="1" applyFill="1" applyBorder="1" applyAlignment="1">
      <alignment horizontal="center" vertical="center"/>
    </xf>
    <xf numFmtId="49" fontId="4" fillId="3" borderId="19" xfId="0" applyNumberFormat="1" applyFont="1" applyFill="1" applyBorder="1" applyAlignment="1">
      <alignment horizontal="center" vertical="center"/>
    </xf>
    <xf numFmtId="0" fontId="4" fillId="10" borderId="18" xfId="0" applyFont="1" applyFill="1" applyBorder="1" applyAlignment="1">
      <alignment horizontal="center" vertical="center"/>
    </xf>
    <xf numFmtId="0" fontId="4" fillId="10" borderId="19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vertical="center"/>
    </xf>
    <xf numFmtId="0" fontId="4" fillId="7" borderId="5" xfId="0" applyFont="1" applyFill="1" applyBorder="1" applyAlignment="1">
      <alignment vertical="center"/>
    </xf>
    <xf numFmtId="0" fontId="4" fillId="9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4" fillId="8" borderId="3" xfId="0" applyFont="1" applyFill="1" applyBorder="1" applyAlignment="1">
      <alignment horizontal="left" vertical="center"/>
    </xf>
    <xf numFmtId="0" fontId="4" fillId="8" borderId="4" xfId="0" applyFont="1" applyFill="1" applyBorder="1" applyAlignment="1">
      <alignment horizontal="left" vertical="center"/>
    </xf>
    <xf numFmtId="0" fontId="4" fillId="8" borderId="5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 shrinkToFit="1"/>
    </xf>
    <xf numFmtId="0" fontId="3" fillId="0" borderId="9" xfId="0" applyNumberFormat="1" applyFont="1" applyBorder="1" applyAlignment="1">
      <alignment horizontal="center" vertical="center" shrinkToFit="1"/>
    </xf>
    <xf numFmtId="0" fontId="3" fillId="0" borderId="11" xfId="0" applyNumberFormat="1" applyFont="1" applyBorder="1" applyAlignment="1">
      <alignment horizontal="center" vertical="center" shrinkToFit="1"/>
    </xf>
    <xf numFmtId="0" fontId="3" fillId="0" borderId="30" xfId="0" applyNumberFormat="1" applyFont="1" applyBorder="1" applyAlignment="1">
      <alignment horizontal="center" vertical="center" shrinkToFit="1"/>
    </xf>
    <xf numFmtId="0" fontId="3" fillId="0" borderId="14" xfId="0" applyNumberFormat="1" applyFont="1" applyBorder="1" applyAlignment="1">
      <alignment horizontal="center" vertical="center" shrinkToFit="1"/>
    </xf>
    <xf numFmtId="0" fontId="3" fillId="0" borderId="15" xfId="0" applyNumberFormat="1" applyFont="1" applyBorder="1" applyAlignment="1">
      <alignment horizontal="center" vertical="center" shrinkToFit="1"/>
    </xf>
    <xf numFmtId="0" fontId="3" fillId="0" borderId="1" xfId="0" applyNumberFormat="1" applyFont="1" applyBorder="1" applyAlignment="1">
      <alignment horizontal="left" vertical="center" shrinkToFit="1"/>
    </xf>
    <xf numFmtId="0" fontId="15" fillId="0" borderId="35" xfId="0" applyNumberFormat="1" applyFont="1" applyBorder="1" applyAlignment="1">
      <alignment horizontal="center" vertical="center" shrinkToFit="1"/>
    </xf>
    <xf numFmtId="0" fontId="15" fillId="0" borderId="9" xfId="0" applyNumberFormat="1" applyFont="1" applyBorder="1" applyAlignment="1">
      <alignment horizontal="center" vertical="center" shrinkToFit="1"/>
    </xf>
    <xf numFmtId="0" fontId="15" fillId="0" borderId="11" xfId="0" applyNumberFormat="1" applyFont="1" applyBorder="1" applyAlignment="1">
      <alignment horizontal="center" vertical="center" shrinkToFit="1"/>
    </xf>
    <xf numFmtId="0" fontId="15" fillId="0" borderId="13" xfId="0" applyNumberFormat="1" applyFont="1" applyBorder="1" applyAlignment="1">
      <alignment horizontal="center" vertical="center" shrinkToFit="1"/>
    </xf>
    <xf numFmtId="0" fontId="15" fillId="0" borderId="0" xfId="0" applyNumberFormat="1" applyFont="1" applyBorder="1" applyAlignment="1">
      <alignment horizontal="center" vertical="center" shrinkToFit="1"/>
    </xf>
    <xf numFmtId="0" fontId="15" fillId="0" borderId="12" xfId="0" applyNumberFormat="1" applyFont="1" applyBorder="1" applyAlignment="1">
      <alignment horizontal="center" vertical="center" shrinkToFit="1"/>
    </xf>
    <xf numFmtId="0" fontId="15" fillId="0" borderId="30" xfId="0" applyNumberFormat="1" applyFont="1" applyBorder="1" applyAlignment="1">
      <alignment horizontal="center" vertical="center" shrinkToFit="1"/>
    </xf>
    <xf numFmtId="0" fontId="15" fillId="0" borderId="14" xfId="0" applyNumberFormat="1" applyFont="1" applyBorder="1" applyAlignment="1">
      <alignment horizontal="center" vertical="center" shrinkToFit="1"/>
    </xf>
    <xf numFmtId="0" fontId="15" fillId="0" borderId="15" xfId="0" applyNumberFormat="1" applyFont="1" applyBorder="1" applyAlignment="1">
      <alignment horizontal="center" vertical="center" shrinkToFit="1"/>
    </xf>
    <xf numFmtId="0" fontId="10" fillId="0" borderId="3" xfId="0" applyNumberFormat="1" applyFont="1" applyBorder="1" applyAlignment="1">
      <alignment horizontal="center" vertical="center" shrinkToFit="1"/>
    </xf>
    <xf numFmtId="0" fontId="10" fillId="0" borderId="5" xfId="0" applyNumberFormat="1" applyFont="1" applyBorder="1" applyAlignment="1">
      <alignment horizontal="center" vertical="center" shrinkToFit="1"/>
    </xf>
    <xf numFmtId="0" fontId="9" fillId="0" borderId="37" xfId="0" applyNumberFormat="1" applyFont="1" applyBorder="1" applyAlignment="1">
      <alignment horizontal="center" vertical="center" shrinkToFit="1"/>
    </xf>
    <xf numFmtId="0" fontId="9" fillId="0" borderId="10" xfId="0" applyNumberFormat="1" applyFont="1" applyBorder="1" applyAlignment="1">
      <alignment horizontal="center" vertical="center" shrinkToFit="1"/>
    </xf>
    <xf numFmtId="0" fontId="9" fillId="0" borderId="35" xfId="0" applyNumberFormat="1" applyFont="1" applyBorder="1" applyAlignment="1">
      <alignment horizontal="left" vertical="center" shrinkToFit="1"/>
    </xf>
    <xf numFmtId="0" fontId="9" fillId="0" borderId="9" xfId="0" applyNumberFormat="1" applyFont="1" applyBorder="1" applyAlignment="1">
      <alignment horizontal="left" vertical="center" shrinkToFit="1"/>
    </xf>
    <xf numFmtId="0" fontId="9" fillId="0" borderId="11" xfId="0" applyNumberFormat="1" applyFont="1" applyBorder="1" applyAlignment="1">
      <alignment horizontal="left" vertical="center" shrinkToFit="1"/>
    </xf>
    <xf numFmtId="0" fontId="9" fillId="0" borderId="3" xfId="0" applyNumberFormat="1" applyFont="1" applyBorder="1" applyAlignment="1">
      <alignment horizontal="left" vertical="center" shrinkToFit="1"/>
    </xf>
    <xf numFmtId="0" fontId="9" fillId="0" borderId="4" xfId="0" applyNumberFormat="1" applyFont="1" applyBorder="1" applyAlignment="1">
      <alignment horizontal="left" vertical="center" shrinkToFit="1"/>
    </xf>
    <xf numFmtId="0" fontId="9" fillId="0" borderId="5" xfId="0" applyNumberFormat="1" applyFont="1" applyBorder="1" applyAlignment="1">
      <alignment horizontal="left" vertical="center" shrinkToFit="1"/>
    </xf>
    <xf numFmtId="0" fontId="3" fillId="0" borderId="1" xfId="0" applyNumberFormat="1" applyFont="1" applyBorder="1" applyAlignment="1">
      <alignment horizontal="center" vertical="center" shrinkToFit="1"/>
    </xf>
    <xf numFmtId="0" fontId="10" fillId="0" borderId="4" xfId="0" applyNumberFormat="1" applyFont="1" applyBorder="1" applyAlignment="1">
      <alignment horizontal="center" vertical="center" shrinkToFit="1"/>
    </xf>
    <xf numFmtId="0" fontId="13" fillId="12" borderId="35" xfId="0" applyNumberFormat="1" applyFont="1" applyFill="1" applyBorder="1" applyAlignment="1">
      <alignment horizontal="center" vertical="center" shrinkToFit="1"/>
    </xf>
    <xf numFmtId="0" fontId="13" fillId="12" borderId="9" xfId="0" applyNumberFormat="1" applyFont="1" applyFill="1" applyBorder="1" applyAlignment="1">
      <alignment horizontal="center" vertical="center" shrinkToFit="1"/>
    </xf>
    <xf numFmtId="0" fontId="13" fillId="12" borderId="11" xfId="0" applyNumberFormat="1" applyFont="1" applyFill="1" applyBorder="1" applyAlignment="1">
      <alignment horizontal="center" vertical="center" shrinkToFit="1"/>
    </xf>
    <xf numFmtId="0" fontId="13" fillId="12" borderId="30" xfId="0" applyNumberFormat="1" applyFont="1" applyFill="1" applyBorder="1" applyAlignment="1">
      <alignment horizontal="center" vertical="center" shrinkToFit="1"/>
    </xf>
    <xf numFmtId="0" fontId="13" fillId="12" borderId="14" xfId="0" applyNumberFormat="1" applyFont="1" applyFill="1" applyBorder="1" applyAlignment="1">
      <alignment horizontal="center" vertical="center" shrinkToFit="1"/>
    </xf>
    <xf numFmtId="0" fontId="13" fillId="12" borderId="15" xfId="0" applyNumberFormat="1" applyFont="1" applyFill="1" applyBorder="1" applyAlignment="1">
      <alignment horizontal="center" vertical="center" shrinkToFit="1"/>
    </xf>
    <xf numFmtId="0" fontId="13" fillId="0" borderId="0" xfId="0" applyNumberFormat="1" applyFont="1" applyBorder="1" applyAlignment="1">
      <alignment horizontal="center" vertical="center" shrinkToFit="1"/>
    </xf>
    <xf numFmtId="0" fontId="9" fillId="0" borderId="3" xfId="0" applyNumberFormat="1" applyFont="1" applyBorder="1" applyAlignment="1">
      <alignment horizontal="center" vertical="center" shrinkToFit="1"/>
    </xf>
    <xf numFmtId="0" fontId="9" fillId="0" borderId="4" xfId="0" applyNumberFormat="1" applyFont="1" applyBorder="1" applyAlignment="1">
      <alignment horizontal="center" vertical="center" shrinkToFit="1"/>
    </xf>
    <xf numFmtId="0" fontId="9" fillId="0" borderId="5" xfId="0" applyNumberFormat="1" applyFont="1" applyBorder="1" applyAlignment="1">
      <alignment horizontal="center" vertical="center" shrinkToFit="1"/>
    </xf>
    <xf numFmtId="0" fontId="9" fillId="0" borderId="3" xfId="0" applyNumberFormat="1" applyFont="1" applyBorder="1" applyAlignment="1">
      <alignment horizontal="right" vertical="center" shrinkToFit="1"/>
    </xf>
    <xf numFmtId="0" fontId="9" fillId="0" borderId="4" xfId="0" applyNumberFormat="1" applyFont="1" applyBorder="1" applyAlignment="1">
      <alignment horizontal="right" vertical="center" shrinkToFit="1"/>
    </xf>
    <xf numFmtId="0" fontId="9" fillId="12" borderId="3" xfId="0" applyNumberFormat="1" applyFont="1" applyFill="1" applyBorder="1" applyAlignment="1">
      <alignment horizontal="left" vertical="center" shrinkToFit="1"/>
    </xf>
    <xf numFmtId="0" fontId="9" fillId="12" borderId="4" xfId="0" applyNumberFormat="1" applyFont="1" applyFill="1" applyBorder="1" applyAlignment="1">
      <alignment horizontal="left" vertical="center" shrinkToFit="1"/>
    </xf>
    <xf numFmtId="0" fontId="9" fillId="12" borderId="5" xfId="0" applyNumberFormat="1" applyFont="1" applyFill="1" applyBorder="1" applyAlignment="1">
      <alignment horizontal="left" vertical="center" shrinkToFit="1"/>
    </xf>
    <xf numFmtId="49" fontId="9" fillId="0" borderId="13" xfId="0" applyNumberFormat="1" applyFont="1" applyBorder="1" applyAlignment="1">
      <alignment horizontal="center" vertical="center" shrinkToFit="1"/>
    </xf>
    <xf numFmtId="49" fontId="9" fillId="0" borderId="0" xfId="0" applyNumberFormat="1" applyFont="1" applyBorder="1" applyAlignment="1">
      <alignment horizontal="center" vertical="center" shrinkToFit="1"/>
    </xf>
    <xf numFmtId="49" fontId="9" fillId="0" borderId="12" xfId="0" applyNumberFormat="1" applyFont="1" applyBorder="1" applyAlignment="1">
      <alignment horizontal="center" vertical="center" shrinkToFit="1"/>
    </xf>
    <xf numFmtId="49" fontId="9" fillId="0" borderId="30" xfId="0" applyNumberFormat="1" applyFont="1" applyBorder="1" applyAlignment="1">
      <alignment horizontal="center" vertical="center" shrinkToFit="1"/>
    </xf>
    <xf numFmtId="49" fontId="9" fillId="0" borderId="14" xfId="0" applyNumberFormat="1" applyFont="1" applyBorder="1" applyAlignment="1">
      <alignment horizontal="center" vertical="center" shrinkToFit="1"/>
    </xf>
    <xf numFmtId="49" fontId="9" fillId="0" borderId="15" xfId="0" applyNumberFormat="1" applyFont="1" applyBorder="1" applyAlignment="1">
      <alignment horizontal="center" vertical="center" shrinkToFit="1"/>
    </xf>
    <xf numFmtId="0" fontId="9" fillId="12" borderId="1" xfId="0" applyNumberFormat="1" applyFont="1" applyFill="1" applyBorder="1" applyAlignment="1">
      <alignment horizontal="center" vertical="center" shrinkToFit="1"/>
    </xf>
    <xf numFmtId="0" fontId="9" fillId="0" borderId="1" xfId="0" applyNumberFormat="1" applyFont="1" applyBorder="1" applyAlignment="1">
      <alignment horizontal="left" vertical="center" shrinkToFit="1"/>
    </xf>
    <xf numFmtId="0" fontId="9" fillId="0" borderId="2" xfId="0" applyNumberFormat="1" applyFont="1" applyBorder="1" applyAlignment="1">
      <alignment horizontal="left" vertical="center" shrinkToFit="1"/>
    </xf>
    <xf numFmtId="0" fontId="16" fillId="0" borderId="9" xfId="0" applyNumberFormat="1" applyFont="1" applyBorder="1" applyAlignment="1">
      <alignment horizontal="center" vertical="center" shrinkToFit="1"/>
    </xf>
    <xf numFmtId="0" fontId="16" fillId="0" borderId="11" xfId="0" applyNumberFormat="1" applyFont="1" applyBorder="1" applyAlignment="1">
      <alignment horizontal="center" vertical="center" shrinkToFit="1"/>
    </xf>
    <xf numFmtId="0" fontId="16" fillId="0" borderId="14" xfId="0" applyNumberFormat="1" applyFont="1" applyBorder="1" applyAlignment="1">
      <alignment horizontal="center" vertical="center" shrinkToFit="1"/>
    </xf>
    <xf numFmtId="0" fontId="16" fillId="0" borderId="15" xfId="0" applyNumberFormat="1" applyFont="1" applyBorder="1" applyAlignment="1">
      <alignment horizontal="center" vertical="center" shrinkToFit="1"/>
    </xf>
    <xf numFmtId="0" fontId="9" fillId="0" borderId="1" xfId="0" applyNumberFormat="1" applyFont="1" applyBorder="1" applyAlignment="1">
      <alignment horizontal="center" vertical="center" shrinkToFit="1"/>
    </xf>
    <xf numFmtId="0" fontId="11" fillId="0" borderId="3" xfId="0" applyNumberFormat="1" applyFont="1" applyBorder="1" applyAlignment="1">
      <alignment horizontal="left" vertical="center" shrinkToFit="1"/>
    </xf>
    <xf numFmtId="0" fontId="11" fillId="0" borderId="4" xfId="0" applyNumberFormat="1" applyFont="1" applyBorder="1" applyAlignment="1">
      <alignment horizontal="left" vertical="center" shrinkToFit="1"/>
    </xf>
    <xf numFmtId="0" fontId="11" fillId="0" borderId="9" xfId="0" applyNumberFormat="1" applyFont="1" applyBorder="1" applyAlignment="1">
      <alignment horizontal="left" vertical="center" shrinkToFit="1"/>
    </xf>
    <xf numFmtId="0" fontId="11" fillId="0" borderId="5" xfId="0" applyNumberFormat="1" applyFont="1" applyBorder="1" applyAlignment="1">
      <alignment horizontal="left" vertical="center" shrinkToFit="1"/>
    </xf>
    <xf numFmtId="49" fontId="11" fillId="0" borderId="13" xfId="0" applyNumberFormat="1" applyFont="1" applyBorder="1" applyAlignment="1">
      <alignment horizontal="center" vertical="center" shrinkToFit="1"/>
    </xf>
    <xf numFmtId="49" fontId="11" fillId="0" borderId="0" xfId="0" applyNumberFormat="1" applyFont="1" applyBorder="1" applyAlignment="1">
      <alignment horizontal="center" vertical="center" shrinkToFit="1"/>
    </xf>
    <xf numFmtId="49" fontId="11" fillId="0" borderId="12" xfId="0" applyNumberFormat="1" applyFont="1" applyBorder="1" applyAlignment="1">
      <alignment horizontal="center" vertical="center" shrinkToFit="1"/>
    </xf>
    <xf numFmtId="49" fontId="11" fillId="0" borderId="30" xfId="0" applyNumberFormat="1" applyFont="1" applyBorder="1" applyAlignment="1">
      <alignment horizontal="center" vertical="center" shrinkToFit="1"/>
    </xf>
    <xf numFmtId="49" fontId="11" fillId="0" borderId="14" xfId="0" applyNumberFormat="1" applyFont="1" applyBorder="1" applyAlignment="1">
      <alignment horizontal="center" vertical="center" shrinkToFit="1"/>
    </xf>
    <xf numFmtId="49" fontId="11" fillId="0" borderId="15" xfId="0" applyNumberFormat="1" applyFont="1" applyBorder="1" applyAlignment="1">
      <alignment horizontal="center" vertical="center" shrinkToFit="1"/>
    </xf>
    <xf numFmtId="0" fontId="21" fillId="12" borderId="3" xfId="0" applyNumberFormat="1" applyFont="1" applyFill="1" applyBorder="1" applyAlignment="1">
      <alignment horizontal="center" vertical="center" shrinkToFit="1"/>
    </xf>
    <xf numFmtId="0" fontId="21" fillId="12" borderId="4" xfId="0" applyNumberFormat="1" applyFont="1" applyFill="1" applyBorder="1" applyAlignment="1">
      <alignment horizontal="center" vertical="center" shrinkToFit="1"/>
    </xf>
    <xf numFmtId="0" fontId="21" fillId="12" borderId="5" xfId="0" applyNumberFormat="1" applyFont="1" applyFill="1" applyBorder="1" applyAlignment="1">
      <alignment horizontal="center" vertical="center" shrinkToFit="1"/>
    </xf>
    <xf numFmtId="0" fontId="9" fillId="12" borderId="4" xfId="0" applyNumberFormat="1" applyFont="1" applyFill="1" applyBorder="1" applyAlignment="1">
      <alignment horizontal="center" vertical="center" shrinkToFit="1"/>
    </xf>
    <xf numFmtId="0" fontId="9" fillId="12" borderId="5" xfId="0" applyNumberFormat="1" applyFont="1" applyFill="1" applyBorder="1" applyAlignment="1">
      <alignment horizontal="center" vertical="center" shrinkToFit="1"/>
    </xf>
    <xf numFmtId="0" fontId="9" fillId="0" borderId="12" xfId="0" applyNumberFormat="1" applyFont="1" applyBorder="1" applyAlignment="1">
      <alignment horizontal="center" vertical="center" shrinkToFit="1"/>
    </xf>
    <xf numFmtId="0" fontId="9" fillId="0" borderId="15" xfId="0" applyNumberFormat="1" applyFont="1" applyBorder="1" applyAlignment="1">
      <alignment horizontal="center" vertical="center" shrinkToFit="1"/>
    </xf>
    <xf numFmtId="0" fontId="9" fillId="12" borderId="30" xfId="0" applyNumberFormat="1" applyFont="1" applyFill="1" applyBorder="1" applyAlignment="1">
      <alignment horizontal="left" vertical="center" shrinkToFit="1"/>
    </xf>
    <xf numFmtId="0" fontId="9" fillId="12" borderId="14" xfId="0" applyNumberFormat="1" applyFont="1" applyFill="1" applyBorder="1" applyAlignment="1">
      <alignment horizontal="left" vertical="center" shrinkToFit="1"/>
    </xf>
    <xf numFmtId="0" fontId="9" fillId="12" borderId="30" xfId="0" applyNumberFormat="1" applyFont="1" applyFill="1" applyBorder="1" applyAlignment="1">
      <alignment horizontal="center" vertical="center" shrinkToFit="1"/>
    </xf>
    <xf numFmtId="0" fontId="9" fillId="12" borderId="15" xfId="0" applyNumberFormat="1" applyFont="1" applyFill="1" applyBorder="1" applyAlignment="1">
      <alignment horizontal="center" vertical="center" shrinkToFit="1"/>
    </xf>
    <xf numFmtId="0" fontId="10" fillId="12" borderId="4" xfId="0" applyNumberFormat="1" applyFont="1" applyFill="1" applyBorder="1" applyAlignment="1">
      <alignment horizontal="center" vertical="center" shrinkToFit="1"/>
    </xf>
    <xf numFmtId="0" fontId="10" fillId="12" borderId="5" xfId="0" applyNumberFormat="1" applyFont="1" applyFill="1" applyBorder="1" applyAlignment="1">
      <alignment horizontal="center" vertical="center" shrinkToFit="1"/>
    </xf>
    <xf numFmtId="0" fontId="9" fillId="0" borderId="35" xfId="0" applyNumberFormat="1" applyFont="1" applyBorder="1" applyAlignment="1">
      <alignment horizontal="center" vertical="center" shrinkToFit="1"/>
    </xf>
    <xf numFmtId="0" fontId="9" fillId="0" borderId="11" xfId="0" applyNumberFormat="1" applyFont="1" applyBorder="1" applyAlignment="1">
      <alignment horizontal="center" vertical="center" shrinkToFit="1"/>
    </xf>
    <xf numFmtId="0" fontId="9" fillId="0" borderId="30" xfId="0" applyNumberFormat="1" applyFont="1" applyBorder="1" applyAlignment="1">
      <alignment horizontal="center" vertical="center" shrinkToFit="1"/>
    </xf>
    <xf numFmtId="0" fontId="20" fillId="0" borderId="9" xfId="0" applyNumberFormat="1" applyFont="1" applyBorder="1" applyAlignment="1">
      <alignment horizontal="center" vertical="center" shrinkToFit="1"/>
    </xf>
    <xf numFmtId="0" fontId="20" fillId="0" borderId="14" xfId="0" applyNumberFormat="1" applyFont="1" applyBorder="1" applyAlignment="1">
      <alignment horizontal="center" vertical="center" shrinkToFit="1"/>
    </xf>
    <xf numFmtId="0" fontId="9" fillId="12" borderId="3" xfId="0" applyNumberFormat="1" applyFont="1" applyFill="1" applyBorder="1" applyAlignment="1">
      <alignment horizontal="center" vertical="center" shrinkToFit="1"/>
    </xf>
    <xf numFmtId="0" fontId="9" fillId="12" borderId="10" xfId="0" applyNumberFormat="1" applyFont="1" applyFill="1" applyBorder="1" applyAlignment="1">
      <alignment horizontal="center" vertical="center" shrinkToFit="1"/>
    </xf>
    <xf numFmtId="0" fontId="9" fillId="12" borderId="10" xfId="0" applyNumberFormat="1" applyFont="1" applyFill="1" applyBorder="1" applyAlignment="1">
      <alignment horizontal="left" vertical="center" shrinkToFit="1"/>
    </xf>
    <xf numFmtId="0" fontId="20" fillId="0" borderId="35" xfId="0" applyNumberFormat="1" applyFont="1" applyBorder="1" applyAlignment="1">
      <alignment horizontal="center" vertical="center" shrinkToFit="1"/>
    </xf>
    <xf numFmtId="0" fontId="20" fillId="0" borderId="30" xfId="0" applyNumberFormat="1" applyFont="1" applyBorder="1" applyAlignment="1">
      <alignment horizontal="center" vertical="center" shrinkToFit="1"/>
    </xf>
    <xf numFmtId="0" fontId="14" fillId="0" borderId="3" xfId="0" applyNumberFormat="1" applyFont="1" applyBorder="1" applyAlignment="1">
      <alignment horizontal="left" vertical="center" shrinkToFit="1"/>
    </xf>
    <xf numFmtId="0" fontId="14" fillId="0" borderId="4" xfId="0" applyNumberFormat="1" applyFont="1" applyBorder="1" applyAlignment="1">
      <alignment horizontal="left" vertical="center" shrinkToFit="1"/>
    </xf>
    <xf numFmtId="0" fontId="14" fillId="0" borderId="5" xfId="0" applyNumberFormat="1" applyFont="1" applyBorder="1" applyAlignment="1">
      <alignment horizontal="left" vertical="center" shrinkToFit="1"/>
    </xf>
    <xf numFmtId="0" fontId="20" fillId="0" borderId="13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 shrinkToFit="1"/>
    </xf>
    <xf numFmtId="0" fontId="3" fillId="0" borderId="12" xfId="0" applyNumberFormat="1" applyFont="1" applyBorder="1" applyAlignment="1">
      <alignment horizontal="center" vertical="center" shrinkToFit="1"/>
    </xf>
    <xf numFmtId="0" fontId="3" fillId="0" borderId="13" xfId="0" applyNumberFormat="1" applyFont="1" applyBorder="1" applyAlignment="1">
      <alignment horizontal="center" vertical="center" shrinkToFit="1"/>
    </xf>
    <xf numFmtId="0" fontId="11" fillId="0" borderId="35" xfId="0" applyNumberFormat="1" applyFont="1" applyBorder="1" applyAlignment="1">
      <alignment horizontal="center" vertical="center" shrinkToFit="1"/>
    </xf>
    <xf numFmtId="0" fontId="11" fillId="0" borderId="9" xfId="0" applyNumberFormat="1" applyFont="1" applyBorder="1" applyAlignment="1">
      <alignment horizontal="center" vertical="center" shrinkToFit="1"/>
    </xf>
    <xf numFmtId="0" fontId="11" fillId="0" borderId="11" xfId="0" applyNumberFormat="1" applyFont="1" applyBorder="1" applyAlignment="1">
      <alignment horizontal="center" vertical="center" shrinkToFit="1"/>
    </xf>
    <xf numFmtId="0" fontId="11" fillId="0" borderId="13" xfId="0" applyNumberFormat="1" applyFont="1" applyBorder="1" applyAlignment="1">
      <alignment horizontal="center" vertical="center" shrinkToFit="1"/>
    </xf>
    <xf numFmtId="0" fontId="11" fillId="0" borderId="0" xfId="0" applyNumberFormat="1" applyFont="1" applyBorder="1" applyAlignment="1">
      <alignment horizontal="center" vertical="center" shrinkToFit="1"/>
    </xf>
    <xf numFmtId="0" fontId="11" fillId="0" borderId="12" xfId="0" applyNumberFormat="1" applyFont="1" applyBorder="1" applyAlignment="1">
      <alignment horizontal="center" vertical="center" shrinkToFit="1"/>
    </xf>
    <xf numFmtId="0" fontId="11" fillId="0" borderId="30" xfId="0" applyNumberFormat="1" applyFont="1" applyBorder="1" applyAlignment="1">
      <alignment horizontal="center" vertical="center" shrinkToFit="1"/>
    </xf>
    <xf numFmtId="0" fontId="11" fillId="0" borderId="14" xfId="0" applyNumberFormat="1" applyFont="1" applyBorder="1" applyAlignment="1">
      <alignment horizontal="center" vertical="center" shrinkToFit="1"/>
    </xf>
    <xf numFmtId="0" fontId="11" fillId="0" borderId="15" xfId="0" applyNumberFormat="1" applyFont="1" applyBorder="1" applyAlignment="1">
      <alignment horizontal="center" vertical="center" shrinkToFit="1"/>
    </xf>
    <xf numFmtId="0" fontId="10" fillId="0" borderId="5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0" fontId="13" fillId="0" borderId="1" xfId="0" applyNumberFormat="1" applyFont="1" applyBorder="1" applyAlignment="1">
      <alignment horizontal="left" vertical="center" shrinkToFit="1"/>
    </xf>
    <xf numFmtId="0" fontId="13" fillId="0" borderId="3" xfId="0" applyNumberFormat="1" applyFont="1" applyBorder="1" applyAlignment="1">
      <alignment horizontal="left" vertical="center" shrinkToFit="1"/>
    </xf>
    <xf numFmtId="0" fontId="9" fillId="0" borderId="14" xfId="0" applyNumberFormat="1" applyFont="1" applyBorder="1" applyAlignment="1">
      <alignment horizontal="left" vertical="center" shrinkToFit="1"/>
    </xf>
    <xf numFmtId="0" fontId="9" fillId="0" borderId="15" xfId="0" applyNumberFormat="1" applyFont="1" applyBorder="1" applyAlignment="1">
      <alignment horizontal="left" vertical="center" shrinkToFit="1"/>
    </xf>
    <xf numFmtId="0" fontId="9" fillId="0" borderId="9" xfId="0" applyNumberFormat="1" applyFont="1" applyBorder="1" applyAlignment="1">
      <alignment horizontal="center" vertical="center" shrinkToFit="1"/>
    </xf>
    <xf numFmtId="0" fontId="11" fillId="0" borderId="1" xfId="0" applyNumberFormat="1" applyFont="1" applyBorder="1" applyAlignment="1">
      <alignment horizontal="center" vertical="center" shrinkToFit="1"/>
    </xf>
    <xf numFmtId="0" fontId="9" fillId="0" borderId="13" xfId="0" applyNumberFormat="1" applyFont="1" applyBorder="1" applyAlignment="1">
      <alignment horizontal="center" vertical="center" shrinkToFit="1"/>
    </xf>
    <xf numFmtId="0" fontId="9" fillId="0" borderId="0" xfId="0" applyNumberFormat="1" applyFont="1" applyBorder="1" applyAlignment="1">
      <alignment horizontal="center" vertical="center" shrinkToFit="1"/>
    </xf>
    <xf numFmtId="0" fontId="9" fillId="0" borderId="14" xfId="0" applyNumberFormat="1" applyFont="1" applyBorder="1" applyAlignment="1">
      <alignment horizontal="center" vertical="center" shrinkToFit="1"/>
    </xf>
    <xf numFmtId="0" fontId="17" fillId="13" borderId="0" xfId="0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center" vertical="center" shrinkToFit="1"/>
    </xf>
    <xf numFmtId="0" fontId="9" fillId="12" borderId="1" xfId="0" applyNumberFormat="1" applyFont="1" applyFill="1" applyBorder="1" applyAlignment="1">
      <alignment horizontal="left" vertical="center" shrinkToFit="1"/>
    </xf>
    <xf numFmtId="0" fontId="10" fillId="12" borderId="1" xfId="0" applyNumberFormat="1" applyFont="1" applyFill="1" applyBorder="1" applyAlignment="1">
      <alignment horizontal="center" vertical="center" shrinkToFit="1"/>
    </xf>
    <xf numFmtId="0" fontId="9" fillId="0" borderId="36" xfId="0" applyNumberFormat="1" applyFont="1" applyFill="1" applyBorder="1" applyAlignment="1">
      <alignment horizontal="center" vertical="center" shrinkToFit="1"/>
    </xf>
    <xf numFmtId="0" fontId="9" fillId="0" borderId="36" xfId="0" applyNumberFormat="1" applyFont="1" applyBorder="1" applyAlignment="1">
      <alignment horizontal="center" vertical="center" shrinkToFit="1"/>
    </xf>
    <xf numFmtId="0" fontId="20" fillId="0" borderId="0" xfId="0" applyNumberFormat="1" applyFont="1" applyBorder="1" applyAlignment="1">
      <alignment horizontal="center" vertical="center" shrinkToFit="1"/>
    </xf>
    <xf numFmtId="0" fontId="3" fillId="0" borderId="35" xfId="0" applyNumberFormat="1" applyFont="1" applyBorder="1" applyAlignment="1">
      <alignment horizontal="left" vertical="center" shrinkToFit="1"/>
    </xf>
    <xf numFmtId="0" fontId="3" fillId="0" borderId="9" xfId="0" applyNumberFormat="1" applyFont="1" applyBorder="1" applyAlignment="1">
      <alignment horizontal="left" vertical="center" shrinkToFit="1"/>
    </xf>
    <xf numFmtId="0" fontId="3" fillId="0" borderId="30" xfId="0" applyNumberFormat="1" applyFont="1" applyBorder="1" applyAlignment="1">
      <alignment horizontal="left" vertical="center" shrinkToFit="1"/>
    </xf>
    <xf numFmtId="0" fontId="3" fillId="0" borderId="14" xfId="0" applyNumberFormat="1" applyFont="1" applyBorder="1" applyAlignment="1">
      <alignment horizontal="left" vertical="center" shrinkToFit="1"/>
    </xf>
  </cellXfs>
  <cellStyles count="2">
    <cellStyle name="標準" xfId="0" builtinId="0"/>
    <cellStyle name="標準 2" xfId="1"/>
  </cellStyles>
  <dxfs count="1">
    <dxf>
      <font>
        <color theme="0"/>
      </font>
    </dxf>
  </dxfs>
  <tableStyles count="0" defaultTableStyle="TableStyleMedium2" defaultPivotStyle="PivotStyleLight16"/>
  <colors>
    <mruColors>
      <color rgb="FFFFFF66"/>
      <color rgb="FFFF9900"/>
      <color rgb="FF33CCCC"/>
      <color rgb="FF66FFFF"/>
      <color rgb="FFCCFF66"/>
      <color rgb="FFFFFF99"/>
      <color rgb="FFFFD96D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27"/>
  <sheetViews>
    <sheetView workbookViewId="0">
      <selection activeCell="B1" sqref="B1"/>
    </sheetView>
  </sheetViews>
  <sheetFormatPr defaultRowHeight="13.5" x14ac:dyDescent="0.15"/>
  <cols>
    <col min="1" max="1" width="9" style="1"/>
    <col min="2" max="2" width="72" style="1" customWidth="1"/>
    <col min="3" max="16384" width="9" style="1"/>
  </cols>
  <sheetData>
    <row r="2" spans="2:2" x14ac:dyDescent="0.15">
      <c r="B2" s="1" t="s">
        <v>223</v>
      </c>
    </row>
    <row r="3" spans="2:2" x14ac:dyDescent="0.15">
      <c r="B3" s="1" t="s">
        <v>0</v>
      </c>
    </row>
    <row r="4" spans="2:2" x14ac:dyDescent="0.15">
      <c r="B4" s="1" t="s">
        <v>222</v>
      </c>
    </row>
    <row r="6" spans="2:2" x14ac:dyDescent="0.15">
      <c r="B6" s="1" t="s">
        <v>224</v>
      </c>
    </row>
    <row r="7" spans="2:2" x14ac:dyDescent="0.15">
      <c r="B7" s="1" t="s">
        <v>2</v>
      </c>
    </row>
    <row r="8" spans="2:2" x14ac:dyDescent="0.15">
      <c r="B8" s="1" t="s">
        <v>1</v>
      </c>
    </row>
    <row r="10" spans="2:2" x14ac:dyDescent="0.15">
      <c r="B10" s="1" t="s">
        <v>225</v>
      </c>
    </row>
    <row r="11" spans="2:2" x14ac:dyDescent="0.15">
      <c r="B11" s="1" t="s">
        <v>226</v>
      </c>
    </row>
    <row r="12" spans="2:2" x14ac:dyDescent="0.15">
      <c r="B12" s="1" t="s">
        <v>227</v>
      </c>
    </row>
    <row r="14" spans="2:2" x14ac:dyDescent="0.15">
      <c r="B14" s="1" t="s">
        <v>228</v>
      </c>
    </row>
    <row r="15" spans="2:2" x14ac:dyDescent="0.15">
      <c r="B15" s="1" t="s">
        <v>229</v>
      </c>
    </row>
    <row r="16" spans="2:2" x14ac:dyDescent="0.15">
      <c r="B16" s="1" t="s">
        <v>230</v>
      </c>
    </row>
    <row r="18" spans="2:2" x14ac:dyDescent="0.15">
      <c r="B18" s="1" t="s">
        <v>4</v>
      </c>
    </row>
    <row r="19" spans="2:2" x14ac:dyDescent="0.15">
      <c r="B19" s="1" t="s">
        <v>5</v>
      </c>
    </row>
    <row r="20" spans="2:2" x14ac:dyDescent="0.15">
      <c r="B20" s="1" t="s">
        <v>6</v>
      </c>
    </row>
    <row r="21" spans="2:2" x14ac:dyDescent="0.15">
      <c r="B21" s="1" t="s">
        <v>7</v>
      </c>
    </row>
    <row r="22" spans="2:2" x14ac:dyDescent="0.15">
      <c r="B22" s="1" t="s">
        <v>8</v>
      </c>
    </row>
    <row r="23" spans="2:2" x14ac:dyDescent="0.15">
      <c r="B23" s="1" t="s">
        <v>9</v>
      </c>
    </row>
    <row r="24" spans="2:2" x14ac:dyDescent="0.15">
      <c r="B24" s="1" t="s">
        <v>10</v>
      </c>
    </row>
    <row r="25" spans="2:2" x14ac:dyDescent="0.15">
      <c r="B25" s="1" t="s">
        <v>11</v>
      </c>
    </row>
    <row r="26" spans="2:2" x14ac:dyDescent="0.15">
      <c r="B26" s="1" t="s">
        <v>12</v>
      </c>
    </row>
    <row r="27" spans="2:2" x14ac:dyDescent="0.15">
      <c r="B27" s="1" t="s">
        <v>13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149"/>
  <sheetViews>
    <sheetView topLeftCell="A34" workbookViewId="0">
      <selection activeCell="C15" sqref="C15"/>
    </sheetView>
  </sheetViews>
  <sheetFormatPr defaultRowHeight="13.5" x14ac:dyDescent="0.15"/>
  <cols>
    <col min="1" max="1" width="2.375" style="2" customWidth="1"/>
    <col min="2" max="2" width="20" style="2" customWidth="1"/>
    <col min="3" max="9" width="10.625" style="2" customWidth="1"/>
    <col min="10" max="10" width="6.25" style="2" customWidth="1"/>
    <col min="11" max="11" width="11" style="2" customWidth="1"/>
    <col min="12" max="12" width="10.625" style="2" customWidth="1"/>
    <col min="13" max="13" width="10.125" style="2" customWidth="1"/>
    <col min="14" max="14" width="8.375" style="2" hidden="1" customWidth="1"/>
    <col min="15" max="15" width="8.875" style="2" hidden="1" customWidth="1"/>
    <col min="16" max="17" width="9" style="2" hidden="1" customWidth="1"/>
    <col min="18" max="16384" width="9" style="2"/>
  </cols>
  <sheetData>
    <row r="1" spans="2:12" ht="14.25" thickBot="1" x14ac:dyDescent="0.2"/>
    <row r="2" spans="2:12" ht="14.25" thickBot="1" x14ac:dyDescent="0.2">
      <c r="B2" s="142" t="s">
        <v>111</v>
      </c>
      <c r="C2" s="143"/>
      <c r="D2" s="143"/>
      <c r="E2" s="143"/>
      <c r="F2" s="144"/>
      <c r="G2" s="3"/>
      <c r="L2" s="3"/>
    </row>
    <row r="4" spans="2:12" x14ac:dyDescent="0.15">
      <c r="B4" s="4" t="s">
        <v>112</v>
      </c>
      <c r="C4" s="145"/>
      <c r="D4" s="146"/>
      <c r="E4" s="146"/>
      <c r="F4" s="147"/>
      <c r="G4" s="5"/>
      <c r="L4" s="5"/>
    </row>
    <row r="5" spans="2:12" x14ac:dyDescent="0.15">
      <c r="B5" s="4" t="s">
        <v>201</v>
      </c>
      <c r="C5" s="126"/>
      <c r="D5" s="149"/>
      <c r="E5" s="149"/>
      <c r="F5" s="127"/>
      <c r="G5" s="5"/>
      <c r="L5" s="5"/>
    </row>
    <row r="6" spans="2:12" x14ac:dyDescent="0.15">
      <c r="B6" s="4" t="s">
        <v>202</v>
      </c>
      <c r="C6" s="75"/>
      <c r="D6" s="150" t="s">
        <v>204</v>
      </c>
      <c r="E6" s="150"/>
      <c r="F6" s="76"/>
      <c r="G6" s="5"/>
      <c r="L6" s="5"/>
    </row>
    <row r="7" spans="2:12" x14ac:dyDescent="0.15">
      <c r="B7" s="4" t="s">
        <v>203</v>
      </c>
      <c r="C7" s="75"/>
      <c r="D7" s="150" t="s">
        <v>205</v>
      </c>
      <c r="E7" s="150"/>
      <c r="F7" s="76"/>
      <c r="G7" s="5"/>
      <c r="L7" s="5"/>
    </row>
    <row r="8" spans="2:12" x14ac:dyDescent="0.15">
      <c r="B8" s="83" t="s">
        <v>206</v>
      </c>
      <c r="C8" s="75"/>
      <c r="D8" s="150" t="s">
        <v>207</v>
      </c>
      <c r="E8" s="150"/>
      <c r="F8" s="86"/>
      <c r="G8" s="5"/>
      <c r="L8" s="5"/>
    </row>
    <row r="9" spans="2:12" x14ac:dyDescent="0.15">
      <c r="B9" s="85"/>
      <c r="C9" s="82"/>
      <c r="D9" s="82"/>
      <c r="E9" s="82"/>
      <c r="F9" s="82"/>
      <c r="G9" s="5"/>
      <c r="L9" s="5"/>
    </row>
    <row r="10" spans="2:12" x14ac:dyDescent="0.15">
      <c r="B10" s="84" t="s">
        <v>113</v>
      </c>
      <c r="C10" s="145"/>
      <c r="D10" s="146"/>
      <c r="E10" s="146"/>
      <c r="F10" s="148"/>
      <c r="G10" s="5"/>
      <c r="L10" s="5"/>
    </row>
    <row r="11" spans="2:12" x14ac:dyDescent="0.15">
      <c r="B11" s="4" t="s">
        <v>114</v>
      </c>
      <c r="C11" s="145"/>
      <c r="D11" s="146"/>
      <c r="E11" s="146"/>
      <c r="F11" s="147"/>
      <c r="G11" s="5"/>
      <c r="L11" s="5"/>
    </row>
    <row r="12" spans="2:12" x14ac:dyDescent="0.15">
      <c r="B12" s="4" t="s">
        <v>115</v>
      </c>
      <c r="C12" s="145"/>
      <c r="D12" s="146"/>
      <c r="E12" s="146"/>
      <c r="F12" s="147"/>
      <c r="G12" s="5"/>
      <c r="L12" s="5"/>
    </row>
    <row r="13" spans="2:12" x14ac:dyDescent="0.15">
      <c r="B13" s="58" t="s">
        <v>116</v>
      </c>
      <c r="C13" s="145"/>
      <c r="D13" s="146"/>
      <c r="E13" s="146"/>
      <c r="F13" s="147"/>
      <c r="G13" s="5"/>
      <c r="L13" s="5"/>
    </row>
    <row r="14" spans="2:12" x14ac:dyDescent="0.15">
      <c r="B14" s="88" t="s">
        <v>117</v>
      </c>
      <c r="C14" s="89">
        <f>SUM(C28,C55,F123,C149,C104,C117,F129,E143)-130</f>
        <v>-130</v>
      </c>
    </row>
    <row r="15" spans="2:12" x14ac:dyDescent="0.15">
      <c r="B15" s="90"/>
      <c r="C15" s="24"/>
    </row>
    <row r="16" spans="2:12" x14ac:dyDescent="0.15">
      <c r="B16" s="91" t="s">
        <v>208</v>
      </c>
      <c r="C16" s="154"/>
      <c r="D16" s="154"/>
      <c r="E16" s="154"/>
      <c r="F16" s="154"/>
    </row>
    <row r="17" spans="2:17" x14ac:dyDescent="0.15">
      <c r="B17" s="91" t="s">
        <v>209</v>
      </c>
      <c r="C17" s="154"/>
      <c r="D17" s="154"/>
      <c r="E17" s="154"/>
      <c r="F17" s="154"/>
    </row>
    <row r="18" spans="2:17" x14ac:dyDescent="0.15">
      <c r="B18" s="91" t="s">
        <v>210</v>
      </c>
      <c r="C18" s="154"/>
      <c r="D18" s="154"/>
      <c r="E18" s="154"/>
      <c r="F18" s="154"/>
    </row>
    <row r="19" spans="2:17" x14ac:dyDescent="0.15">
      <c r="B19" s="7"/>
    </row>
    <row r="20" spans="2:17" x14ac:dyDescent="0.15">
      <c r="B20" s="8" t="s">
        <v>118</v>
      </c>
      <c r="C20" s="9" t="s">
        <v>119</v>
      </c>
      <c r="D20" s="9" t="s">
        <v>120</v>
      </c>
      <c r="E20" s="9" t="s">
        <v>121</v>
      </c>
      <c r="F20" s="9" t="s">
        <v>122</v>
      </c>
      <c r="N20" s="2">
        <f>(C25*10)</f>
        <v>0</v>
      </c>
      <c r="O20" s="2">
        <f>(D25*10)</f>
        <v>0</v>
      </c>
      <c r="P20" s="2">
        <f>(E25*10)</f>
        <v>0</v>
      </c>
      <c r="Q20" s="2">
        <f>(F25*10)</f>
        <v>0</v>
      </c>
    </row>
    <row r="21" spans="2:17" x14ac:dyDescent="0.15">
      <c r="B21" s="10" t="s">
        <v>123</v>
      </c>
      <c r="C21" s="94"/>
      <c r="D21" s="94"/>
      <c r="E21" s="94"/>
      <c r="F21" s="94"/>
      <c r="N21" s="2">
        <f>(C25*10)+((C26-11)*10)</f>
        <v>-110</v>
      </c>
      <c r="O21" s="2">
        <f>(D25*10)+((D26-11)*10)</f>
        <v>-110</v>
      </c>
      <c r="P21" s="2">
        <f>(E25*10)+((E26-11)*10)</f>
        <v>-110</v>
      </c>
      <c r="Q21" s="2">
        <f>(F25*10)+((F26-11)*10)</f>
        <v>-110</v>
      </c>
    </row>
    <row r="22" spans="2:17" x14ac:dyDescent="0.15">
      <c r="B22" s="10" t="s">
        <v>124</v>
      </c>
      <c r="C22" s="94"/>
      <c r="D22" s="94"/>
      <c r="E22" s="94"/>
      <c r="F22" s="94"/>
      <c r="N22" s="2">
        <f>(C25*10)+((C26-11)*10)+((C26-21)*10)</f>
        <v>-320</v>
      </c>
      <c r="O22" s="2">
        <f>(D25*10)+((D26-11)*10)+((D26-21)*10)</f>
        <v>-320</v>
      </c>
      <c r="P22" s="2">
        <f>(E25*10)+((E26-11)*10)+((E26-21)*10)</f>
        <v>-320</v>
      </c>
      <c r="Q22" s="2">
        <f>(F25*10)+((F26-11)*10)+((F26-21)*10)</f>
        <v>-320</v>
      </c>
    </row>
    <row r="23" spans="2:17" x14ac:dyDescent="0.15">
      <c r="B23" s="10" t="s">
        <v>125</v>
      </c>
      <c r="C23" s="94"/>
      <c r="D23" s="94"/>
      <c r="E23" s="94"/>
      <c r="F23" s="94"/>
    </row>
    <row r="24" spans="2:17" x14ac:dyDescent="0.15">
      <c r="B24" s="11" t="s">
        <v>126</v>
      </c>
      <c r="C24" s="11">
        <f>SUM(C21:C23)</f>
        <v>0</v>
      </c>
      <c r="D24" s="11">
        <f>SUM(D21:D23)</f>
        <v>0</v>
      </c>
      <c r="E24" s="11">
        <f>SUM(E21:E23)</f>
        <v>0</v>
      </c>
      <c r="F24" s="11">
        <f>SUM(F21:F23)</f>
        <v>0</v>
      </c>
    </row>
    <row r="25" spans="2:17" x14ac:dyDescent="0.15">
      <c r="B25" s="10" t="s">
        <v>127</v>
      </c>
      <c r="C25" s="94"/>
      <c r="D25" s="94"/>
      <c r="E25" s="94"/>
      <c r="F25" s="94"/>
    </row>
    <row r="26" spans="2:17" x14ac:dyDescent="0.15">
      <c r="B26" s="11" t="s">
        <v>128</v>
      </c>
      <c r="C26" s="11">
        <f>SUM(C24:C25)</f>
        <v>0</v>
      </c>
      <c r="D26" s="11">
        <f>SUM(D24:D25)</f>
        <v>0</v>
      </c>
      <c r="E26" s="11">
        <f>SUM(E24:E25)</f>
        <v>0</v>
      </c>
      <c r="F26" s="11">
        <f>SUM(F24:F25)</f>
        <v>0</v>
      </c>
    </row>
    <row r="27" spans="2:17" x14ac:dyDescent="0.15">
      <c r="B27" s="12" t="s">
        <v>129</v>
      </c>
      <c r="C27" s="12">
        <f>N21+IF(C26&lt;=11,N20-N21)+IF(21&lt;C26,N22-N21)</f>
        <v>0</v>
      </c>
      <c r="D27" s="12">
        <f>O21+IF(D26&lt;=11,O20-O21)+IF(21&lt;D26,O22-O21)</f>
        <v>0</v>
      </c>
      <c r="E27" s="12">
        <f>P21+IF(E26&lt;=11,P20-P21)+IF(21&lt;E26,P22-P21)</f>
        <v>0</v>
      </c>
      <c r="F27" s="12">
        <f>Q21+IF(F26&lt;=11,Q20-Q21)+IF(21&lt;F26,Q22-Q21)</f>
        <v>0</v>
      </c>
    </row>
    <row r="28" spans="2:17" x14ac:dyDescent="0.15">
      <c r="B28" s="6" t="s">
        <v>130</v>
      </c>
      <c r="C28" s="6">
        <f>SUM(C27:F27)</f>
        <v>0</v>
      </c>
      <c r="D28" s="7"/>
      <c r="E28" s="7"/>
      <c r="F28" s="7"/>
    </row>
    <row r="29" spans="2:17" x14ac:dyDescent="0.15">
      <c r="B29" s="7"/>
    </row>
    <row r="30" spans="2:17" x14ac:dyDescent="0.15">
      <c r="B30" s="15" t="s">
        <v>131</v>
      </c>
      <c r="C30" s="16" t="s">
        <v>132</v>
      </c>
      <c r="D30" s="16" t="s">
        <v>133</v>
      </c>
      <c r="E30" s="17" t="s">
        <v>134</v>
      </c>
      <c r="F30" s="18" t="s">
        <v>135</v>
      </c>
    </row>
    <row r="31" spans="2:17" x14ac:dyDescent="0.15">
      <c r="B31" s="151" t="s">
        <v>136</v>
      </c>
      <c r="C31" s="152"/>
      <c r="D31" s="152"/>
      <c r="E31" s="152"/>
      <c r="F31" s="153"/>
    </row>
    <row r="32" spans="2:17" x14ac:dyDescent="0.15">
      <c r="B32" s="19" t="s">
        <v>137</v>
      </c>
      <c r="C32" s="94"/>
      <c r="D32" s="94"/>
      <c r="E32" s="64">
        <f>C32+D32</f>
        <v>0</v>
      </c>
      <c r="F32" s="12">
        <f>Q32+IF(E32&lt;21,+P32-Q32)+IF(E32&lt;11,+O32-P32)+IF(E32&lt;6,+N32-O32)</f>
        <v>0</v>
      </c>
      <c r="N32" s="2">
        <f>(D32*2)</f>
        <v>0</v>
      </c>
      <c r="O32" s="2">
        <f>(D32*2)+((E32-6)*1)</f>
        <v>-6</v>
      </c>
      <c r="P32" s="2">
        <f>(D32*2)+((E32-6)*1)+((E32-11)*2)</f>
        <v>-28</v>
      </c>
      <c r="Q32" s="2">
        <f>(D32*2)+((E32-6)*1)+((E32-11)*2)+((E32-21)*5)</f>
        <v>-133</v>
      </c>
    </row>
    <row r="33" spans="2:17" x14ac:dyDescent="0.15">
      <c r="B33" s="19" t="s">
        <v>138</v>
      </c>
      <c r="C33" s="94"/>
      <c r="D33" s="94"/>
      <c r="E33" s="64">
        <f>C33+D33</f>
        <v>0</v>
      </c>
      <c r="F33" s="12">
        <f>Q33+IF(E33&lt;21,+P33-Q33)+IF(E33&lt;11,+O33-P33)+IF(E33&lt;6,+N33-O33)</f>
        <v>0</v>
      </c>
      <c r="N33" s="2">
        <f>(D33*2)</f>
        <v>0</v>
      </c>
      <c r="O33" s="2">
        <f>(D33*2)+((E33-6)*1)</f>
        <v>-6</v>
      </c>
      <c r="P33" s="2">
        <f>(D33*2)+((E33-6)*1)+((E33-11)*2)</f>
        <v>-28</v>
      </c>
      <c r="Q33" s="2">
        <f>(D33*2)+((E33-6)*1)+((E33-11)*2)+((E33-21)*5)</f>
        <v>-133</v>
      </c>
    </row>
    <row r="34" spans="2:17" x14ac:dyDescent="0.15">
      <c r="B34" s="63" t="s">
        <v>139</v>
      </c>
      <c r="C34" s="94"/>
      <c r="D34" s="94"/>
      <c r="E34" s="64">
        <f>C34+D34</f>
        <v>0</v>
      </c>
      <c r="F34" s="12">
        <f>Q34+IF(E34&lt;21,+P34-Q34)+IF(E34&lt;11,+O34-P34)+IF(E34&lt;6,+N34-O34)</f>
        <v>0</v>
      </c>
      <c r="N34" s="2">
        <f>(D34*1)</f>
        <v>0</v>
      </c>
      <c r="O34" s="2">
        <f>(D34*1)+((E34-6)*2)</f>
        <v>-12</v>
      </c>
      <c r="P34" s="2">
        <f>(D34*1)+((E34-6)*2)+((E34-11)*2)</f>
        <v>-34</v>
      </c>
      <c r="Q34" s="2">
        <f>(D34*1)+((E34-6)*2)+((E34-11)*2)+((E34-21)*5)</f>
        <v>-139</v>
      </c>
    </row>
    <row r="35" spans="2:17" x14ac:dyDescent="0.15">
      <c r="B35" s="63" t="s">
        <v>36</v>
      </c>
      <c r="C35" s="94"/>
      <c r="D35" s="94"/>
      <c r="E35" s="64">
        <f>C35+D35</f>
        <v>0</v>
      </c>
      <c r="F35" s="12">
        <f>Q35+IF(E35&lt;21,+P35-Q35)+IF(E35&lt;11,+O35-P35)+IF(E35&lt;6,+N35-O35)</f>
        <v>0</v>
      </c>
      <c r="N35" s="2">
        <f>(D35*1)</f>
        <v>0</v>
      </c>
      <c r="O35" s="2">
        <f>(D35*1)+((E35-6)*2)</f>
        <v>-12</v>
      </c>
      <c r="P35" s="2">
        <f>(D35*1)+((E35-6)*2)+((E35-11)*2)</f>
        <v>-34</v>
      </c>
      <c r="Q35" s="2">
        <f>(D35*1)+((E35-6)*2)+((E35-11)*2)+((E35-21)*5)</f>
        <v>-139</v>
      </c>
    </row>
    <row r="36" spans="2:17" x14ac:dyDescent="0.15">
      <c r="B36" s="63"/>
      <c r="C36" s="94"/>
      <c r="D36" s="94"/>
      <c r="E36" s="64">
        <f>C36+D36</f>
        <v>0</v>
      </c>
      <c r="F36" s="12">
        <f>Q36+IF(E36&lt;21,+P36-Q36)+IF(E36&lt;11,+O36-P36)+IF(E36&lt;6,+N36-O36)</f>
        <v>0</v>
      </c>
      <c r="N36" s="2">
        <f>(D36*1)</f>
        <v>0</v>
      </c>
      <c r="O36" s="2">
        <f>(D36*1)+((E36-6)*2)</f>
        <v>-12</v>
      </c>
      <c r="P36" s="2">
        <f>(D36*1)+((E36-6)*2)+((E36-11)*2)</f>
        <v>-34</v>
      </c>
      <c r="Q36" s="2">
        <f>(D36*1)+((E36-6)*2)+((E36-11)*2)+((E36-21)*5)</f>
        <v>-139</v>
      </c>
    </row>
    <row r="37" spans="2:17" x14ac:dyDescent="0.15">
      <c r="B37" s="151" t="s">
        <v>140</v>
      </c>
      <c r="C37" s="152"/>
      <c r="D37" s="152"/>
      <c r="E37" s="152"/>
      <c r="F37" s="153"/>
    </row>
    <row r="38" spans="2:17" x14ac:dyDescent="0.15">
      <c r="B38" s="19" t="s">
        <v>141</v>
      </c>
      <c r="C38" s="94"/>
      <c r="D38" s="94"/>
      <c r="E38" s="64">
        <f>C38+D38</f>
        <v>0</v>
      </c>
      <c r="F38" s="12">
        <f>Q38+IF(E38&lt;21,+P38-Q38)+IF(E38&lt;11,+O38-P38)+IF(E38&lt;6,+N38-O38)</f>
        <v>0</v>
      </c>
      <c r="N38" s="2">
        <f>(D38*2)</f>
        <v>0</v>
      </c>
      <c r="O38" s="2">
        <f>(D38*2)+((E38-6)*1)</f>
        <v>-6</v>
      </c>
      <c r="P38" s="2">
        <f>(D38*2)+((E38-6)*1)+((E38-11)*2)</f>
        <v>-28</v>
      </c>
      <c r="Q38" s="2">
        <f>(D38*2)+((E38-6)*1)+((E38-11)*2)+((E38-21)*5)</f>
        <v>-133</v>
      </c>
    </row>
    <row r="39" spans="2:17" x14ac:dyDescent="0.15">
      <c r="B39" s="19" t="s">
        <v>142</v>
      </c>
      <c r="C39" s="94"/>
      <c r="D39" s="94"/>
      <c r="E39" s="64">
        <f>C39+D39</f>
        <v>0</v>
      </c>
      <c r="F39" s="12">
        <f>Q39+IF(E39&lt;21,+P39-Q39)+IF(E39&lt;11,+O39-P39)+IF(E39&lt;6,+N39-O39)</f>
        <v>0</v>
      </c>
      <c r="N39" s="2">
        <f>(D39*2)</f>
        <v>0</v>
      </c>
      <c r="O39" s="2">
        <f>(D39*2)+((E39-6)*1)</f>
        <v>-6</v>
      </c>
      <c r="P39" s="2">
        <f>(D39*2)+((E39-6)*1)+((E39-11)*2)</f>
        <v>-28</v>
      </c>
      <c r="Q39" s="2">
        <f>(D39*2)+((E39-6)*1)+((E39-11)*2)+((E39-21)*5)</f>
        <v>-133</v>
      </c>
    </row>
    <row r="40" spans="2:17" x14ac:dyDescent="0.15">
      <c r="B40" s="63" t="s">
        <v>143</v>
      </c>
      <c r="C40" s="94"/>
      <c r="D40" s="94"/>
      <c r="E40" s="64">
        <f>C40+D40</f>
        <v>0</v>
      </c>
      <c r="F40" s="12">
        <f>Q40+IF(E40&lt;21,+P40-Q40)+IF(E40&lt;11,+O40-P40)+IF(E40&lt;6,+N40-O40)</f>
        <v>0</v>
      </c>
      <c r="N40" s="2">
        <f>(D40*1)</f>
        <v>0</v>
      </c>
      <c r="O40" s="2">
        <f>(D40*1)+((E40-6)*2)</f>
        <v>-12</v>
      </c>
      <c r="P40" s="2">
        <f>(D40*1)+((E40-6)*2)+((E40-11)*2)</f>
        <v>-34</v>
      </c>
      <c r="Q40" s="2">
        <f>(D40*1)+((E40-6)*2)+((E40-11)*2)+((E40-21)*5)</f>
        <v>-139</v>
      </c>
    </row>
    <row r="41" spans="2:17" x14ac:dyDescent="0.15">
      <c r="B41" s="63" t="s">
        <v>39</v>
      </c>
      <c r="C41" s="94"/>
      <c r="D41" s="94"/>
      <c r="E41" s="64">
        <f>C41+D41</f>
        <v>0</v>
      </c>
      <c r="F41" s="12">
        <f>Q41+IF(E41&lt;21,+P41-Q41)+IF(E41&lt;11,+O41-P41)+IF(E41&lt;6,+N41-O41)</f>
        <v>0</v>
      </c>
      <c r="N41" s="2">
        <f>(D41*1)</f>
        <v>0</v>
      </c>
      <c r="O41" s="2">
        <f>(D41*1)+((E41-6)*2)</f>
        <v>-12</v>
      </c>
      <c r="P41" s="2">
        <f>(D41*1)+((E41-6)*2)+((E41-11)*2)</f>
        <v>-34</v>
      </c>
      <c r="Q41" s="2">
        <f>(D41*1)+((E41-6)*2)+((E41-11)*2)+((E41-21)*5)</f>
        <v>-139</v>
      </c>
    </row>
    <row r="42" spans="2:17" x14ac:dyDescent="0.15">
      <c r="B42" s="63"/>
      <c r="C42" s="94"/>
      <c r="D42" s="94"/>
      <c r="E42" s="64">
        <f>C42+D42</f>
        <v>0</v>
      </c>
      <c r="F42" s="12">
        <f>Q42+IF(E42&lt;21,+P42-Q42)+IF(E42&lt;11,+O42-P42)+IF(E42&lt;6,+N42-O42)</f>
        <v>0</v>
      </c>
      <c r="N42" s="2">
        <f>(D42*1)</f>
        <v>0</v>
      </c>
      <c r="O42" s="2">
        <f>(D42*1)+((E42-6)*2)</f>
        <v>-12</v>
      </c>
      <c r="P42" s="2">
        <f>(D42*1)+((E42-6)*2)+((E42-11)*2)</f>
        <v>-34</v>
      </c>
      <c r="Q42" s="2">
        <f>(D42*1)+((E42-6)*2)+((E42-11)*2)+((E42-21)*5)</f>
        <v>-139</v>
      </c>
    </row>
    <row r="43" spans="2:17" x14ac:dyDescent="0.15">
      <c r="B43" s="151" t="s">
        <v>144</v>
      </c>
      <c r="C43" s="152"/>
      <c r="D43" s="152"/>
      <c r="E43" s="152"/>
      <c r="F43" s="153"/>
    </row>
    <row r="44" spans="2:17" ht="13.5" customHeight="1" x14ac:dyDescent="0.15">
      <c r="B44" s="62" t="s">
        <v>145</v>
      </c>
      <c r="C44" s="94"/>
      <c r="D44" s="94"/>
      <c r="E44" s="64">
        <f>C44+D44</f>
        <v>0</v>
      </c>
      <c r="F44" s="12">
        <f>Q44+IF(E44&lt;21,+P44-Q44)+IF(E44&lt;11,+O44-P44)+IF(E44&lt;6,+N44-O44)</f>
        <v>0</v>
      </c>
      <c r="N44" s="2">
        <f>(D44*2)</f>
        <v>0</v>
      </c>
      <c r="O44" s="2">
        <f>(D44*2)+((E44-6)*1)</f>
        <v>-6</v>
      </c>
      <c r="P44" s="2">
        <f>(D44*2)+((E44-6)*1)+((E44-11)*2)</f>
        <v>-28</v>
      </c>
      <c r="Q44" s="2">
        <f>(D44*2)+((E44-6)*1)+((E44-11)*2)+((E44-21)*5)</f>
        <v>-133</v>
      </c>
    </row>
    <row r="45" spans="2:17" x14ac:dyDescent="0.15">
      <c r="B45" s="19" t="s">
        <v>146</v>
      </c>
      <c r="C45" s="94"/>
      <c r="D45" s="94"/>
      <c r="E45" s="64">
        <f>C45+D45</f>
        <v>0</v>
      </c>
      <c r="F45" s="12">
        <f>Q45+IF(E45&lt;21,+P45-Q45)+IF(E45&lt;11,+O45-P45)+IF(E45&lt;6,+N45-O45)</f>
        <v>0</v>
      </c>
      <c r="N45" s="2">
        <f>(D45*2)</f>
        <v>0</v>
      </c>
      <c r="O45" s="2">
        <f>(D45*2)+((E45-6)*1)</f>
        <v>-6</v>
      </c>
      <c r="P45" s="2">
        <f>(D45*2)+((E45-6)*1)+((E45-11)*2)</f>
        <v>-28</v>
      </c>
      <c r="Q45" s="2">
        <f>(D45*2)+((E45-6)*1)+((E45-11)*2)+((E45-21)*5)</f>
        <v>-133</v>
      </c>
    </row>
    <row r="46" spans="2:17" x14ac:dyDescent="0.15">
      <c r="B46" s="63" t="s">
        <v>147</v>
      </c>
      <c r="C46" s="94"/>
      <c r="D46" s="94"/>
      <c r="E46" s="64">
        <f>C46+D46</f>
        <v>0</v>
      </c>
      <c r="F46" s="12">
        <f>Q46+IF(E46&lt;21,+P46-Q46)+IF(E46&lt;11,+O46-P46)+IF(E46&lt;6,+N46-O46)</f>
        <v>0</v>
      </c>
      <c r="N46" s="2">
        <f>(D46*1)</f>
        <v>0</v>
      </c>
      <c r="O46" s="2">
        <f>(D46*1)+((E46-6)*2)</f>
        <v>-12</v>
      </c>
      <c r="P46" s="2">
        <f>(D46*1)+((E46-6)*2)+((E46-11)*2)</f>
        <v>-34</v>
      </c>
      <c r="Q46" s="2">
        <f>(D46*1)+((E46-6)*2)+((E46-11)*2)+((E46-21)*5)</f>
        <v>-139</v>
      </c>
    </row>
    <row r="47" spans="2:17" ht="13.5" customHeight="1" x14ac:dyDescent="0.15">
      <c r="B47" s="63" t="s">
        <v>43</v>
      </c>
      <c r="C47" s="94"/>
      <c r="D47" s="94"/>
      <c r="E47" s="64">
        <f>C47+D47</f>
        <v>0</v>
      </c>
      <c r="F47" s="12">
        <f>Q47+IF(E47&lt;21,+P47-Q47)+IF(E47&lt;11,+O47-P47)+IF(E47&lt;6,+N47-O47)</f>
        <v>0</v>
      </c>
      <c r="N47" s="2">
        <f>(D47*1)</f>
        <v>0</v>
      </c>
      <c r="O47" s="2">
        <f>(D47*1)+((E47-6)*2)</f>
        <v>-12</v>
      </c>
      <c r="P47" s="2">
        <f>(D47*1)+((E47-6)*2)+((E47-11)*2)</f>
        <v>-34</v>
      </c>
      <c r="Q47" s="2">
        <f>(D47*1)+((E47-6)*2)+((E47-11)*2)+((E47-21)*5)</f>
        <v>-139</v>
      </c>
    </row>
    <row r="48" spans="2:17" ht="13.5" customHeight="1" x14ac:dyDescent="0.15">
      <c r="B48" s="63"/>
      <c r="C48" s="94"/>
      <c r="D48" s="94"/>
      <c r="E48" s="64">
        <f>C48+D48</f>
        <v>0</v>
      </c>
      <c r="F48" s="12">
        <f>Q48+IF(E48&lt;21,+P48-Q48)+IF(E48&lt;11,+O48-P48)+IF(E48&lt;6,+N48-O48)</f>
        <v>0</v>
      </c>
      <c r="N48" s="2">
        <f>(D48*1)</f>
        <v>0</v>
      </c>
      <c r="O48" s="2">
        <f>(D48*1)+((E48-6)*2)</f>
        <v>-12</v>
      </c>
      <c r="P48" s="2">
        <f>(D48*1)+((E48-6)*2)+((E48-11)*2)</f>
        <v>-34</v>
      </c>
      <c r="Q48" s="2">
        <f>(D48*1)+((E48-6)*2)+((E48-11)*2)+((E48-21)*5)</f>
        <v>-139</v>
      </c>
    </row>
    <row r="49" spans="2:17" ht="13.5" customHeight="1" x14ac:dyDescent="0.15">
      <c r="B49" s="151" t="s">
        <v>148</v>
      </c>
      <c r="C49" s="152"/>
      <c r="D49" s="152"/>
      <c r="E49" s="152"/>
      <c r="F49" s="153"/>
    </row>
    <row r="50" spans="2:17" x14ac:dyDescent="0.15">
      <c r="B50" s="19" t="s">
        <v>149</v>
      </c>
      <c r="C50" s="94"/>
      <c r="D50" s="94"/>
      <c r="E50" s="64">
        <f>C50+D50</f>
        <v>0</v>
      </c>
      <c r="F50" s="12">
        <f>Q50+IF(E50&lt;21,+P50-Q50)+IF(E50&lt;11,+O50-P50)+IF(E50&lt;6,+N50-O50)</f>
        <v>0</v>
      </c>
      <c r="N50" s="2">
        <f>(D50*2)</f>
        <v>0</v>
      </c>
      <c r="O50" s="2">
        <f>(D50*2)+((E50-6)*1)</f>
        <v>-6</v>
      </c>
      <c r="P50" s="2">
        <f>(D50*2)+((E50-6)*1)+((E50-11)*2)</f>
        <v>-28</v>
      </c>
      <c r="Q50" s="2">
        <f>(D50*2)+((E50-6)*1)+((E50-11)*2)+((E50-21)*5)</f>
        <v>-133</v>
      </c>
    </row>
    <row r="51" spans="2:17" x14ac:dyDescent="0.15">
      <c r="B51" s="19" t="s">
        <v>150</v>
      </c>
      <c r="C51" s="94"/>
      <c r="D51" s="94"/>
      <c r="E51" s="64">
        <f>C51+D51</f>
        <v>0</v>
      </c>
      <c r="F51" s="12">
        <f>Q51+IF(E51&lt;21,+P51-Q51)+IF(E51&lt;11,+O51-P51)+IF(E51&lt;6,+N51-O51)</f>
        <v>0</v>
      </c>
      <c r="N51" s="2">
        <f>(D51*2)</f>
        <v>0</v>
      </c>
      <c r="O51" s="2">
        <f>(D51*2)+((E51-6)*1)</f>
        <v>-6</v>
      </c>
      <c r="P51" s="2">
        <f>(D51*2)+((E51-6)*1)+((E51-11)*2)</f>
        <v>-28</v>
      </c>
      <c r="Q51" s="2">
        <f>(D51*2)+((E51-6)*1)+((E51-11)*2)+((E51-21)*5)</f>
        <v>-133</v>
      </c>
    </row>
    <row r="52" spans="2:17" x14ac:dyDescent="0.15">
      <c r="B52" s="63" t="s">
        <v>151</v>
      </c>
      <c r="C52" s="94"/>
      <c r="D52" s="95"/>
      <c r="E52" s="65">
        <f>C52+D52</f>
        <v>0</v>
      </c>
      <c r="F52" s="66">
        <f>Q52+IF(E52&lt;21,+P52-Q52)+IF(E52&lt;11,+O52-P52)+IF(E52&lt;6,+N52-O52)</f>
        <v>0</v>
      </c>
      <c r="N52" s="2">
        <f>(D52*1)</f>
        <v>0</v>
      </c>
      <c r="O52" s="2">
        <f>(D52*1)+((E52-6)*2)</f>
        <v>-12</v>
      </c>
      <c r="P52" s="2">
        <f>(D52*1)+((E52-6)*2)+((E52-11)*2)</f>
        <v>-34</v>
      </c>
      <c r="Q52" s="2">
        <f>(D52*1)+((E52-6)*2)+((E52-11)*2)+((E52-21)*5)</f>
        <v>-139</v>
      </c>
    </row>
    <row r="53" spans="2:17" x14ac:dyDescent="0.15">
      <c r="B53" s="63" t="s">
        <v>46</v>
      </c>
      <c r="C53" s="94"/>
      <c r="D53" s="94"/>
      <c r="E53" s="64">
        <f>C53+D53</f>
        <v>0</v>
      </c>
      <c r="F53" s="12">
        <f>Q53+IF(E53&lt;21,+P53-Q53)+IF(E53&lt;11,+O53-P53)+IF(E53&lt;6,+N53-O53)</f>
        <v>0</v>
      </c>
      <c r="N53" s="2">
        <f>(D53*1)</f>
        <v>0</v>
      </c>
      <c r="O53" s="2">
        <f>(D53*1)+((E53-6)*2)</f>
        <v>-12</v>
      </c>
      <c r="P53" s="2">
        <f>(D53*1)+((E53-6)*2)+((E53-11)*2)</f>
        <v>-34</v>
      </c>
      <c r="Q53" s="2">
        <f>(D53*1)+((E53-6)*2)+((E53-11)*2)+((E53-21)*5)</f>
        <v>-139</v>
      </c>
    </row>
    <row r="54" spans="2:17" x14ac:dyDescent="0.15">
      <c r="B54" s="63"/>
      <c r="C54" s="94"/>
      <c r="D54" s="94"/>
      <c r="E54" s="64">
        <f>C54+D54</f>
        <v>0</v>
      </c>
      <c r="F54" s="12">
        <f>Q54+IF(E54&lt;21,+P54-Q54)+IF(E54&lt;11,+O54-P54)+IF(E54&lt;6,+N54-O54)</f>
        <v>0</v>
      </c>
      <c r="N54" s="2">
        <f>(D54*1)</f>
        <v>0</v>
      </c>
      <c r="O54" s="2">
        <f>(D54*1)+((E54-6)*2)</f>
        <v>-12</v>
      </c>
      <c r="P54" s="2">
        <f>(D54*1)+((E54-6)*2)+((E54-11)*2)</f>
        <v>-34</v>
      </c>
      <c r="Q54" s="2">
        <f>(D54*1)+((E54-6)*2)+((E54-11)*2)+((E54-21)*5)</f>
        <v>-139</v>
      </c>
    </row>
    <row r="55" spans="2:17" x14ac:dyDescent="0.15">
      <c r="B55" s="6" t="s">
        <v>152</v>
      </c>
      <c r="C55" s="14">
        <f>SUM(F32:F54)</f>
        <v>0</v>
      </c>
      <c r="D55" s="20"/>
    </row>
    <row r="56" spans="2:17" x14ac:dyDescent="0.15">
      <c r="B56" s="21"/>
      <c r="C56" s="22"/>
      <c r="D56" s="20"/>
    </row>
    <row r="57" spans="2:17" ht="14.25" thickBot="1" x14ac:dyDescent="0.2">
      <c r="B57" s="23" t="s">
        <v>153</v>
      </c>
      <c r="C57" s="24"/>
      <c r="D57" s="25"/>
      <c r="E57" s="25"/>
      <c r="F57" s="25"/>
      <c r="G57" s="25"/>
      <c r="H57" s="25"/>
      <c r="I57" s="26"/>
      <c r="J57" s="20"/>
      <c r="K57" s="20"/>
      <c r="L57" s="20"/>
    </row>
    <row r="58" spans="2:17" x14ac:dyDescent="0.15">
      <c r="B58" s="134" t="s">
        <v>154</v>
      </c>
      <c r="C58" s="68" t="s">
        <v>155</v>
      </c>
      <c r="D58" s="130" t="s">
        <v>157</v>
      </c>
      <c r="E58" s="68" t="s">
        <v>158</v>
      </c>
      <c r="F58" s="132" t="s">
        <v>159</v>
      </c>
      <c r="G58" s="68" t="s">
        <v>160</v>
      </c>
      <c r="H58" s="20"/>
      <c r="I58" s="27"/>
      <c r="J58" s="20"/>
      <c r="K58" s="20"/>
      <c r="L58" s="20"/>
    </row>
    <row r="59" spans="2:17" ht="14.25" thickBot="1" x14ac:dyDescent="0.2">
      <c r="B59" s="135"/>
      <c r="C59" s="28">
        <f>C26*2</f>
        <v>0</v>
      </c>
      <c r="D59" s="131"/>
      <c r="E59" s="28">
        <f>E26</f>
        <v>0</v>
      </c>
      <c r="F59" s="133"/>
      <c r="G59" s="28">
        <f>C59+E59+20</f>
        <v>20</v>
      </c>
      <c r="H59" s="20"/>
      <c r="I59" s="27"/>
      <c r="J59" s="20"/>
      <c r="K59" s="20"/>
      <c r="L59" s="20"/>
    </row>
    <row r="60" spans="2:17" ht="14.25" thickBot="1" x14ac:dyDescent="0.2">
      <c r="B60" s="29"/>
      <c r="C60" s="3"/>
      <c r="D60" s="20"/>
      <c r="E60" s="30"/>
      <c r="F60" s="31"/>
      <c r="G60" s="20"/>
      <c r="H60" s="20"/>
      <c r="I60" s="27"/>
      <c r="J60" s="20"/>
      <c r="K60" s="20"/>
      <c r="L60" s="20"/>
    </row>
    <row r="61" spans="2:17" x14ac:dyDescent="0.15">
      <c r="B61" s="134" t="s">
        <v>161</v>
      </c>
      <c r="C61" s="68" t="s">
        <v>162</v>
      </c>
      <c r="D61" s="130" t="s">
        <v>163</v>
      </c>
      <c r="E61" s="68" t="s">
        <v>164</v>
      </c>
      <c r="F61" s="130" t="s">
        <v>165</v>
      </c>
      <c r="G61" s="68" t="s">
        <v>134</v>
      </c>
      <c r="H61" s="20"/>
      <c r="I61" s="27"/>
      <c r="J61" s="20"/>
      <c r="K61" s="20"/>
      <c r="L61" s="20"/>
    </row>
    <row r="62" spans="2:17" ht="14.25" thickBot="1" x14ac:dyDescent="0.2">
      <c r="B62" s="135"/>
      <c r="C62" s="28">
        <f>F26*2</f>
        <v>0</v>
      </c>
      <c r="D62" s="131"/>
      <c r="E62" s="28">
        <f>E51*2</f>
        <v>0</v>
      </c>
      <c r="F62" s="131"/>
      <c r="G62" s="28">
        <f>C62+E62</f>
        <v>0</v>
      </c>
      <c r="H62" s="20"/>
      <c r="I62" s="27"/>
      <c r="J62" s="20"/>
      <c r="K62" s="20"/>
      <c r="L62" s="20"/>
    </row>
    <row r="63" spans="2:17" ht="14.25" thickBot="1" x14ac:dyDescent="0.2">
      <c r="B63" s="32"/>
      <c r="C63" s="3"/>
      <c r="D63" s="5"/>
      <c r="E63" s="30"/>
      <c r="F63" s="5"/>
      <c r="G63" s="30"/>
      <c r="H63" s="20"/>
      <c r="I63" s="27"/>
      <c r="J63" s="20"/>
      <c r="K63" s="20"/>
      <c r="L63" s="20"/>
    </row>
    <row r="64" spans="2:17" ht="14.25" thickBot="1" x14ac:dyDescent="0.2">
      <c r="B64" s="33" t="s">
        <v>166</v>
      </c>
      <c r="C64" s="34">
        <f>G62-(E123+E129+D143)</f>
        <v>0</v>
      </c>
      <c r="D64" s="20"/>
      <c r="E64" s="30"/>
      <c r="F64" s="20"/>
      <c r="G64" s="30"/>
      <c r="H64" s="20"/>
      <c r="I64" s="27"/>
      <c r="J64" s="20"/>
      <c r="K64" s="20"/>
      <c r="L64" s="20"/>
    </row>
    <row r="65" spans="2:12" ht="14.25" thickBot="1" x14ac:dyDescent="0.2">
      <c r="B65" s="29"/>
      <c r="C65" s="3"/>
      <c r="D65" s="20"/>
      <c r="E65" s="30"/>
      <c r="F65" s="20"/>
      <c r="G65" s="20"/>
      <c r="H65" s="20"/>
      <c r="I65" s="35"/>
      <c r="J65" s="20"/>
      <c r="K65" s="20"/>
      <c r="L65" s="20"/>
    </row>
    <row r="66" spans="2:12" x14ac:dyDescent="0.15">
      <c r="B66" s="134" t="s">
        <v>167</v>
      </c>
      <c r="C66" s="68" t="s">
        <v>168</v>
      </c>
      <c r="D66" s="130" t="s">
        <v>156</v>
      </c>
      <c r="E66" s="68" t="s">
        <v>169</v>
      </c>
      <c r="F66" s="130" t="s">
        <v>156</v>
      </c>
      <c r="G66" s="68" t="s">
        <v>170</v>
      </c>
      <c r="H66" s="130" t="s">
        <v>171</v>
      </c>
      <c r="I66" s="68" t="s">
        <v>172</v>
      </c>
      <c r="J66" s="3"/>
      <c r="K66" s="3"/>
      <c r="L66" s="3"/>
    </row>
    <row r="67" spans="2:12" ht="14.25" thickBot="1" x14ac:dyDescent="0.2">
      <c r="B67" s="135"/>
      <c r="C67" s="28">
        <f>D26*2</f>
        <v>0</v>
      </c>
      <c r="D67" s="131"/>
      <c r="E67" s="28">
        <f>E26</f>
        <v>0</v>
      </c>
      <c r="F67" s="131"/>
      <c r="G67" s="28">
        <f>D123</f>
        <v>0</v>
      </c>
      <c r="H67" s="131"/>
      <c r="I67" s="28">
        <f>C67+E67+G67</f>
        <v>0</v>
      </c>
      <c r="J67" s="3"/>
      <c r="K67" s="3"/>
      <c r="L67" s="3"/>
    </row>
    <row r="68" spans="2:12" ht="14.25" thickBot="1" x14ac:dyDescent="0.2">
      <c r="B68" s="29"/>
      <c r="C68" s="3"/>
      <c r="D68" s="30"/>
      <c r="E68" s="30"/>
      <c r="F68" s="30"/>
      <c r="G68" s="30"/>
      <c r="H68" s="30"/>
      <c r="I68" s="36"/>
      <c r="J68" s="30"/>
      <c r="K68" s="30"/>
      <c r="L68" s="30"/>
    </row>
    <row r="69" spans="2:12" x14ac:dyDescent="0.15">
      <c r="B69" s="134" t="s">
        <v>173</v>
      </c>
      <c r="C69" s="68" t="s">
        <v>174</v>
      </c>
      <c r="D69" s="132" t="s">
        <v>175</v>
      </c>
      <c r="E69" s="136" t="s">
        <v>176</v>
      </c>
      <c r="F69" s="137"/>
      <c r="G69" s="20"/>
      <c r="H69" s="20"/>
      <c r="I69" s="27"/>
      <c r="J69" s="20"/>
      <c r="K69" s="20"/>
      <c r="L69" s="20"/>
    </row>
    <row r="70" spans="2:12" ht="14.25" thickBot="1" x14ac:dyDescent="0.2">
      <c r="B70" s="135"/>
      <c r="C70" s="28">
        <f>I67</f>
        <v>0</v>
      </c>
      <c r="D70" s="133"/>
      <c r="E70" s="37">
        <f>C70+5</f>
        <v>5</v>
      </c>
      <c r="F70" s="38" t="s">
        <v>177</v>
      </c>
      <c r="G70" s="20"/>
      <c r="H70" s="20"/>
      <c r="I70" s="27"/>
      <c r="J70" s="20"/>
      <c r="K70" s="20"/>
      <c r="L70" s="20"/>
    </row>
    <row r="71" spans="2:12" ht="14.25" thickBot="1" x14ac:dyDescent="0.2">
      <c r="B71" s="29"/>
      <c r="C71" s="3"/>
      <c r="D71" s="39"/>
      <c r="E71" s="30"/>
      <c r="F71" s="20"/>
      <c r="G71" s="20"/>
      <c r="H71" s="20"/>
      <c r="I71" s="27"/>
      <c r="J71" s="20"/>
      <c r="K71" s="20"/>
      <c r="L71" s="20"/>
    </row>
    <row r="72" spans="2:12" x14ac:dyDescent="0.15">
      <c r="B72" s="134" t="s">
        <v>178</v>
      </c>
      <c r="C72" s="68" t="s">
        <v>173</v>
      </c>
      <c r="D72" s="132" t="s">
        <v>179</v>
      </c>
      <c r="E72" s="138" t="s">
        <v>176</v>
      </c>
      <c r="F72" s="139"/>
      <c r="G72" s="20"/>
      <c r="H72" s="20"/>
      <c r="I72" s="27"/>
      <c r="J72" s="20"/>
      <c r="K72" s="20"/>
      <c r="L72" s="20"/>
    </row>
    <row r="73" spans="2:12" ht="14.25" thickBot="1" x14ac:dyDescent="0.2">
      <c r="B73" s="135"/>
      <c r="C73" s="28">
        <f>E70</f>
        <v>5</v>
      </c>
      <c r="D73" s="133"/>
      <c r="E73" s="40">
        <f>E70*2</f>
        <v>10</v>
      </c>
      <c r="F73" s="41" t="s">
        <v>177</v>
      </c>
      <c r="G73" s="42"/>
      <c r="H73" s="42"/>
      <c r="I73" s="43"/>
      <c r="J73" s="20"/>
      <c r="K73" s="20"/>
      <c r="L73" s="20"/>
    </row>
    <row r="74" spans="2:12" x14ac:dyDescent="0.15">
      <c r="B74" s="3"/>
      <c r="C74" s="3"/>
      <c r="D74" s="44"/>
      <c r="E74" s="21"/>
      <c r="F74" s="22"/>
      <c r="G74" s="20"/>
      <c r="H74" s="20"/>
      <c r="I74" s="20"/>
      <c r="J74" s="20"/>
      <c r="K74" s="20"/>
      <c r="L74" s="20"/>
    </row>
    <row r="75" spans="2:12" ht="14.25" thickBot="1" x14ac:dyDescent="0.2">
      <c r="B75" s="16" t="s">
        <v>180</v>
      </c>
      <c r="C75" s="45"/>
      <c r="D75" s="46"/>
      <c r="E75" s="47"/>
      <c r="F75" s="22"/>
      <c r="G75" s="121" t="s">
        <v>181</v>
      </c>
      <c r="H75" s="122"/>
      <c r="I75" s="122"/>
      <c r="J75" s="123"/>
      <c r="K75" s="20"/>
      <c r="L75" s="20"/>
    </row>
    <row r="76" spans="2:12" ht="14.25" thickBot="1" x14ac:dyDescent="0.2">
      <c r="B76" s="48" t="s">
        <v>182</v>
      </c>
      <c r="C76" s="49"/>
      <c r="D76" s="50" t="s">
        <v>183</v>
      </c>
      <c r="E76" s="49"/>
      <c r="F76" s="22"/>
      <c r="G76" s="15" t="s">
        <v>184</v>
      </c>
      <c r="H76" s="92"/>
      <c r="I76" s="87" t="s">
        <v>185</v>
      </c>
      <c r="J76" s="92"/>
      <c r="K76" s="20"/>
      <c r="L76" s="20"/>
    </row>
    <row r="77" spans="2:12" ht="14.25" thickBot="1" x14ac:dyDescent="0.2">
      <c r="B77" s="51" t="s">
        <v>186</v>
      </c>
      <c r="C77" s="49"/>
      <c r="D77" s="50" t="s">
        <v>183</v>
      </c>
      <c r="E77" s="49"/>
      <c r="F77" s="22"/>
      <c r="G77" s="15" t="s">
        <v>184</v>
      </c>
      <c r="H77" s="92"/>
      <c r="I77" s="87" t="s">
        <v>185</v>
      </c>
      <c r="J77" s="92"/>
      <c r="K77" s="20"/>
      <c r="L77" s="20"/>
    </row>
    <row r="78" spans="2:12" ht="14.25" thickBot="1" x14ac:dyDescent="0.2">
      <c r="B78" s="29"/>
      <c r="C78" s="3"/>
      <c r="D78" s="52" t="s">
        <v>187</v>
      </c>
      <c r="E78" s="53">
        <f>SUM(G84:G103,J76:J78,G121:G122)</f>
        <v>0</v>
      </c>
      <c r="F78" s="22"/>
      <c r="G78" s="15" t="s">
        <v>184</v>
      </c>
      <c r="H78" s="92"/>
      <c r="I78" s="87" t="s">
        <v>185</v>
      </c>
      <c r="J78" s="92"/>
      <c r="K78" s="20"/>
      <c r="L78" s="20"/>
    </row>
    <row r="79" spans="2:12" ht="14.25" thickBot="1" x14ac:dyDescent="0.2">
      <c r="B79" s="54"/>
      <c r="C79" s="55"/>
      <c r="D79" s="96" t="s">
        <v>188</v>
      </c>
      <c r="E79" s="53">
        <f>SUM(E76:E78)</f>
        <v>0</v>
      </c>
      <c r="F79" s="22"/>
      <c r="K79" s="20"/>
      <c r="L79" s="20"/>
    </row>
    <row r="80" spans="2:12" x14ac:dyDescent="0.15">
      <c r="B80" s="7"/>
      <c r="K80" s="20"/>
      <c r="L80" s="20"/>
    </row>
    <row r="81" spans="2:17" x14ac:dyDescent="0.15">
      <c r="B81" s="128" t="s">
        <v>189</v>
      </c>
      <c r="C81" s="129"/>
      <c r="D81" s="67" t="s">
        <v>190</v>
      </c>
      <c r="E81" s="16" t="s">
        <v>191</v>
      </c>
      <c r="F81" s="18" t="s">
        <v>192</v>
      </c>
      <c r="G81" s="15" t="s">
        <v>185</v>
      </c>
    </row>
    <row r="82" spans="2:17" x14ac:dyDescent="0.15">
      <c r="B82" s="140" t="s">
        <v>193</v>
      </c>
      <c r="C82" s="141"/>
      <c r="D82" s="60" t="s">
        <v>194</v>
      </c>
      <c r="E82" s="56">
        <v>1</v>
      </c>
      <c r="F82" s="13">
        <f>E82*15+IF(1&lt;E82,10+(E82*5)-E82*15)-15</f>
        <v>0</v>
      </c>
      <c r="G82" s="11"/>
    </row>
    <row r="83" spans="2:17" x14ac:dyDescent="0.15">
      <c r="B83" s="140" t="s">
        <v>195</v>
      </c>
      <c r="C83" s="141"/>
      <c r="D83" s="60" t="s">
        <v>194</v>
      </c>
      <c r="E83" s="11">
        <v>1</v>
      </c>
      <c r="F83" s="13">
        <v>0</v>
      </c>
      <c r="G83" s="11"/>
    </row>
    <row r="84" spans="2:17" x14ac:dyDescent="0.15">
      <c r="B84" s="126"/>
      <c r="C84" s="127"/>
      <c r="D84" s="59" t="s">
        <v>3</v>
      </c>
      <c r="E84" s="100"/>
      <c r="F84" s="13">
        <f t="shared" ref="F84:F103" si="0">N84+IF(D84="自動取得",O84-N84)+IF(D84="イージー",P84-N84)+IF(D84="自動取得イージー",Q84-N84)</f>
        <v>0</v>
      </c>
      <c r="G84" s="94"/>
      <c r="N84" s="2">
        <f t="shared" ref="N84:N103" si="1">E84*15+IF(1&lt;E84,10+(E84*5)-E84*15)</f>
        <v>0</v>
      </c>
      <c r="O84" s="2">
        <f t="shared" ref="O84:O103" si="2">IF(1&lt;E84,(E84*5)-5,0)</f>
        <v>0</v>
      </c>
      <c r="P84" s="2">
        <f t="shared" ref="P84:P103" si="3">E84*2</f>
        <v>0</v>
      </c>
      <c r="Q84" s="2">
        <f t="shared" ref="Q84:Q103" si="4">IF(1&lt;E84,(E84*2)-2,0)</f>
        <v>0</v>
      </c>
    </row>
    <row r="85" spans="2:17" x14ac:dyDescent="0.15">
      <c r="B85" s="126"/>
      <c r="C85" s="127"/>
      <c r="D85" s="59" t="s">
        <v>3</v>
      </c>
      <c r="E85" s="100"/>
      <c r="F85" s="13">
        <f t="shared" si="0"/>
        <v>0</v>
      </c>
      <c r="G85" s="94"/>
      <c r="N85" s="2">
        <f t="shared" si="1"/>
        <v>0</v>
      </c>
      <c r="O85" s="2">
        <f t="shared" si="2"/>
        <v>0</v>
      </c>
      <c r="P85" s="2">
        <f t="shared" si="3"/>
        <v>0</v>
      </c>
      <c r="Q85" s="2">
        <f t="shared" si="4"/>
        <v>0</v>
      </c>
    </row>
    <row r="86" spans="2:17" x14ac:dyDescent="0.15">
      <c r="B86" s="126"/>
      <c r="C86" s="127"/>
      <c r="D86" s="59" t="s">
        <v>3</v>
      </c>
      <c r="E86" s="100"/>
      <c r="F86" s="13">
        <f t="shared" si="0"/>
        <v>0</v>
      </c>
      <c r="G86" s="94"/>
      <c r="N86" s="2">
        <f t="shared" si="1"/>
        <v>0</v>
      </c>
      <c r="O86" s="2">
        <f t="shared" si="2"/>
        <v>0</v>
      </c>
      <c r="P86" s="2">
        <f t="shared" si="3"/>
        <v>0</v>
      </c>
      <c r="Q86" s="2">
        <f t="shared" si="4"/>
        <v>0</v>
      </c>
    </row>
    <row r="87" spans="2:17" x14ac:dyDescent="0.15">
      <c r="B87" s="126"/>
      <c r="C87" s="127"/>
      <c r="D87" s="59" t="s">
        <v>3</v>
      </c>
      <c r="E87" s="100"/>
      <c r="F87" s="13">
        <f t="shared" si="0"/>
        <v>0</v>
      </c>
      <c r="G87" s="94"/>
      <c r="N87" s="2">
        <f t="shared" si="1"/>
        <v>0</v>
      </c>
      <c r="O87" s="2">
        <f t="shared" si="2"/>
        <v>0</v>
      </c>
      <c r="P87" s="2">
        <f t="shared" si="3"/>
        <v>0</v>
      </c>
      <c r="Q87" s="2">
        <f t="shared" si="4"/>
        <v>0</v>
      </c>
    </row>
    <row r="88" spans="2:17" x14ac:dyDescent="0.15">
      <c r="B88" s="126"/>
      <c r="C88" s="127"/>
      <c r="D88" s="59" t="s">
        <v>3</v>
      </c>
      <c r="E88" s="100"/>
      <c r="F88" s="13">
        <f t="shared" si="0"/>
        <v>0</v>
      </c>
      <c r="G88" s="94"/>
      <c r="N88" s="2">
        <f t="shared" si="1"/>
        <v>0</v>
      </c>
      <c r="O88" s="2">
        <f t="shared" si="2"/>
        <v>0</v>
      </c>
      <c r="P88" s="2">
        <f t="shared" si="3"/>
        <v>0</v>
      </c>
      <c r="Q88" s="2">
        <f t="shared" si="4"/>
        <v>0</v>
      </c>
    </row>
    <row r="89" spans="2:17" x14ac:dyDescent="0.15">
      <c r="B89" s="126"/>
      <c r="C89" s="127"/>
      <c r="D89" s="59" t="s">
        <v>3</v>
      </c>
      <c r="E89" s="100"/>
      <c r="F89" s="13">
        <f t="shared" si="0"/>
        <v>0</v>
      </c>
      <c r="G89" s="94"/>
      <c r="N89" s="2">
        <f t="shared" si="1"/>
        <v>0</v>
      </c>
      <c r="O89" s="2">
        <f t="shared" si="2"/>
        <v>0</v>
      </c>
      <c r="P89" s="2">
        <f t="shared" si="3"/>
        <v>0</v>
      </c>
      <c r="Q89" s="2">
        <f t="shared" si="4"/>
        <v>0</v>
      </c>
    </row>
    <row r="90" spans="2:17" x14ac:dyDescent="0.15">
      <c r="B90" s="126"/>
      <c r="C90" s="127"/>
      <c r="D90" s="59" t="s">
        <v>3</v>
      </c>
      <c r="E90" s="100"/>
      <c r="F90" s="13">
        <f t="shared" si="0"/>
        <v>0</v>
      </c>
      <c r="G90" s="94"/>
      <c r="N90" s="2">
        <f t="shared" si="1"/>
        <v>0</v>
      </c>
      <c r="O90" s="2">
        <f t="shared" si="2"/>
        <v>0</v>
      </c>
      <c r="P90" s="2">
        <f t="shared" si="3"/>
        <v>0</v>
      </c>
      <c r="Q90" s="2">
        <f t="shared" si="4"/>
        <v>0</v>
      </c>
    </row>
    <row r="91" spans="2:17" x14ac:dyDescent="0.15">
      <c r="B91" s="126"/>
      <c r="C91" s="127"/>
      <c r="D91" s="59" t="s">
        <v>3</v>
      </c>
      <c r="E91" s="100"/>
      <c r="F91" s="13">
        <f t="shared" si="0"/>
        <v>0</v>
      </c>
      <c r="G91" s="94"/>
      <c r="N91" s="2">
        <f t="shared" si="1"/>
        <v>0</v>
      </c>
      <c r="O91" s="2">
        <f t="shared" si="2"/>
        <v>0</v>
      </c>
      <c r="P91" s="2">
        <f t="shared" si="3"/>
        <v>0</v>
      </c>
      <c r="Q91" s="2">
        <f t="shared" si="4"/>
        <v>0</v>
      </c>
    </row>
    <row r="92" spans="2:17" x14ac:dyDescent="0.15">
      <c r="B92" s="126"/>
      <c r="C92" s="127"/>
      <c r="D92" s="59" t="s">
        <v>3</v>
      </c>
      <c r="E92" s="100"/>
      <c r="F92" s="13">
        <f t="shared" si="0"/>
        <v>0</v>
      </c>
      <c r="G92" s="94"/>
      <c r="N92" s="2">
        <f t="shared" si="1"/>
        <v>0</v>
      </c>
      <c r="O92" s="2">
        <f t="shared" si="2"/>
        <v>0</v>
      </c>
      <c r="P92" s="2">
        <f t="shared" si="3"/>
        <v>0</v>
      </c>
      <c r="Q92" s="2">
        <f t="shared" si="4"/>
        <v>0</v>
      </c>
    </row>
    <row r="93" spans="2:17" x14ac:dyDescent="0.15">
      <c r="B93" s="126"/>
      <c r="C93" s="127"/>
      <c r="D93" s="59" t="s">
        <v>3</v>
      </c>
      <c r="E93" s="100"/>
      <c r="F93" s="13">
        <f t="shared" si="0"/>
        <v>0</v>
      </c>
      <c r="G93" s="94"/>
      <c r="N93" s="2">
        <f t="shared" si="1"/>
        <v>0</v>
      </c>
      <c r="O93" s="2">
        <f t="shared" si="2"/>
        <v>0</v>
      </c>
      <c r="P93" s="2">
        <f t="shared" si="3"/>
        <v>0</v>
      </c>
      <c r="Q93" s="2">
        <f t="shared" si="4"/>
        <v>0</v>
      </c>
    </row>
    <row r="94" spans="2:17" x14ac:dyDescent="0.15">
      <c r="B94" s="126"/>
      <c r="C94" s="127"/>
      <c r="D94" s="59" t="s">
        <v>3</v>
      </c>
      <c r="E94" s="100"/>
      <c r="F94" s="13">
        <f t="shared" si="0"/>
        <v>0</v>
      </c>
      <c r="G94" s="94"/>
      <c r="N94" s="2">
        <f t="shared" si="1"/>
        <v>0</v>
      </c>
      <c r="O94" s="2">
        <f t="shared" si="2"/>
        <v>0</v>
      </c>
      <c r="P94" s="2">
        <f t="shared" si="3"/>
        <v>0</v>
      </c>
      <c r="Q94" s="2">
        <f t="shared" si="4"/>
        <v>0</v>
      </c>
    </row>
    <row r="95" spans="2:17" x14ac:dyDescent="0.15">
      <c r="B95" s="126"/>
      <c r="C95" s="127"/>
      <c r="D95" s="59" t="s">
        <v>3</v>
      </c>
      <c r="E95" s="100"/>
      <c r="F95" s="13">
        <f t="shared" si="0"/>
        <v>0</v>
      </c>
      <c r="G95" s="94"/>
      <c r="N95" s="2">
        <f t="shared" si="1"/>
        <v>0</v>
      </c>
      <c r="O95" s="2">
        <f t="shared" si="2"/>
        <v>0</v>
      </c>
      <c r="P95" s="2">
        <f t="shared" si="3"/>
        <v>0</v>
      </c>
      <c r="Q95" s="2">
        <f t="shared" si="4"/>
        <v>0</v>
      </c>
    </row>
    <row r="96" spans="2:17" x14ac:dyDescent="0.15">
      <c r="B96" s="126"/>
      <c r="C96" s="127"/>
      <c r="D96" s="59" t="s">
        <v>3</v>
      </c>
      <c r="E96" s="100"/>
      <c r="F96" s="13">
        <f t="shared" si="0"/>
        <v>0</v>
      </c>
      <c r="G96" s="94"/>
      <c r="N96" s="2">
        <f t="shared" si="1"/>
        <v>0</v>
      </c>
      <c r="O96" s="2">
        <f t="shared" si="2"/>
        <v>0</v>
      </c>
      <c r="P96" s="2">
        <f t="shared" si="3"/>
        <v>0</v>
      </c>
      <c r="Q96" s="2">
        <f t="shared" si="4"/>
        <v>0</v>
      </c>
    </row>
    <row r="97" spans="2:17" x14ac:dyDescent="0.15">
      <c r="B97" s="126"/>
      <c r="C97" s="127"/>
      <c r="D97" s="59" t="s">
        <v>3</v>
      </c>
      <c r="E97" s="100"/>
      <c r="F97" s="13">
        <f t="shared" si="0"/>
        <v>0</v>
      </c>
      <c r="G97" s="94"/>
      <c r="N97" s="2">
        <f t="shared" si="1"/>
        <v>0</v>
      </c>
      <c r="O97" s="2">
        <f t="shared" si="2"/>
        <v>0</v>
      </c>
      <c r="P97" s="2">
        <f t="shared" si="3"/>
        <v>0</v>
      </c>
      <c r="Q97" s="2">
        <f t="shared" si="4"/>
        <v>0</v>
      </c>
    </row>
    <row r="98" spans="2:17" x14ac:dyDescent="0.15">
      <c r="B98" s="119"/>
      <c r="C98" s="120"/>
      <c r="D98" s="59" t="s">
        <v>3</v>
      </c>
      <c r="E98" s="100"/>
      <c r="F98" s="13">
        <f t="shared" si="0"/>
        <v>0</v>
      </c>
      <c r="G98" s="56"/>
      <c r="N98" s="2">
        <f t="shared" si="1"/>
        <v>0</v>
      </c>
      <c r="O98" s="2">
        <f t="shared" si="2"/>
        <v>0</v>
      </c>
      <c r="P98" s="2">
        <f t="shared" si="3"/>
        <v>0</v>
      </c>
      <c r="Q98" s="2">
        <f t="shared" si="4"/>
        <v>0</v>
      </c>
    </row>
    <row r="99" spans="2:17" x14ac:dyDescent="0.15">
      <c r="B99" s="119"/>
      <c r="C99" s="120"/>
      <c r="D99" s="59" t="s">
        <v>3</v>
      </c>
      <c r="E99" s="100"/>
      <c r="F99" s="13">
        <f t="shared" si="0"/>
        <v>0</v>
      </c>
      <c r="G99" s="56"/>
      <c r="N99" s="2">
        <f t="shared" si="1"/>
        <v>0</v>
      </c>
      <c r="O99" s="2">
        <f t="shared" si="2"/>
        <v>0</v>
      </c>
      <c r="P99" s="2">
        <f t="shared" si="3"/>
        <v>0</v>
      </c>
      <c r="Q99" s="2">
        <f t="shared" si="4"/>
        <v>0</v>
      </c>
    </row>
    <row r="100" spans="2:17" x14ac:dyDescent="0.15">
      <c r="B100" s="119"/>
      <c r="C100" s="120"/>
      <c r="D100" s="59" t="s">
        <v>3</v>
      </c>
      <c r="E100" s="100"/>
      <c r="F100" s="13">
        <f t="shared" si="0"/>
        <v>0</v>
      </c>
      <c r="G100" s="94"/>
      <c r="N100" s="2">
        <f t="shared" si="1"/>
        <v>0</v>
      </c>
      <c r="O100" s="2">
        <f t="shared" si="2"/>
        <v>0</v>
      </c>
      <c r="P100" s="2">
        <f t="shared" si="3"/>
        <v>0</v>
      </c>
      <c r="Q100" s="2">
        <f t="shared" si="4"/>
        <v>0</v>
      </c>
    </row>
    <row r="101" spans="2:17" x14ac:dyDescent="0.15">
      <c r="B101" s="119"/>
      <c r="C101" s="120"/>
      <c r="D101" s="59" t="s">
        <v>3</v>
      </c>
      <c r="E101" s="100"/>
      <c r="F101" s="13">
        <f t="shared" si="0"/>
        <v>0</v>
      </c>
      <c r="G101" s="94"/>
      <c r="N101" s="2">
        <f t="shared" si="1"/>
        <v>0</v>
      </c>
      <c r="O101" s="2">
        <f t="shared" si="2"/>
        <v>0</v>
      </c>
      <c r="P101" s="2">
        <f t="shared" si="3"/>
        <v>0</v>
      </c>
      <c r="Q101" s="2">
        <f t="shared" si="4"/>
        <v>0</v>
      </c>
    </row>
    <row r="102" spans="2:17" x14ac:dyDescent="0.15">
      <c r="B102" s="119"/>
      <c r="C102" s="120"/>
      <c r="D102" s="59" t="s">
        <v>3</v>
      </c>
      <c r="E102" s="100"/>
      <c r="F102" s="13">
        <f t="shared" si="0"/>
        <v>0</v>
      </c>
      <c r="G102" s="94"/>
      <c r="N102" s="2">
        <f t="shared" si="1"/>
        <v>0</v>
      </c>
      <c r="O102" s="2">
        <f t="shared" si="2"/>
        <v>0</v>
      </c>
      <c r="P102" s="2">
        <f t="shared" si="3"/>
        <v>0</v>
      </c>
      <c r="Q102" s="2">
        <f t="shared" si="4"/>
        <v>0</v>
      </c>
    </row>
    <row r="103" spans="2:17" x14ac:dyDescent="0.15">
      <c r="B103" s="119"/>
      <c r="C103" s="120"/>
      <c r="D103" s="59" t="s">
        <v>3</v>
      </c>
      <c r="E103" s="100"/>
      <c r="F103" s="13">
        <f t="shared" si="0"/>
        <v>0</v>
      </c>
      <c r="G103" s="94"/>
      <c r="N103" s="2">
        <f t="shared" si="1"/>
        <v>0</v>
      </c>
      <c r="O103" s="2">
        <f t="shared" si="2"/>
        <v>0</v>
      </c>
      <c r="P103" s="2">
        <f t="shared" si="3"/>
        <v>0</v>
      </c>
      <c r="Q103" s="2">
        <f t="shared" si="4"/>
        <v>0</v>
      </c>
    </row>
    <row r="104" spans="2:17" x14ac:dyDescent="0.15">
      <c r="B104" s="57" t="s">
        <v>196</v>
      </c>
      <c r="C104" s="14">
        <f>SUM(F82:F103)</f>
        <v>0</v>
      </c>
    </row>
    <row r="105" spans="2:17" x14ac:dyDescent="0.15">
      <c r="B105" s="7"/>
      <c r="K105" s="20"/>
      <c r="L105" s="20"/>
    </row>
    <row r="106" spans="2:17" x14ac:dyDescent="0.15">
      <c r="B106" s="128" t="s">
        <v>189</v>
      </c>
      <c r="C106" s="129"/>
      <c r="D106" s="81" t="s">
        <v>190</v>
      </c>
      <c r="E106" s="87" t="s">
        <v>191</v>
      </c>
      <c r="F106" s="18" t="s">
        <v>100</v>
      </c>
      <c r="G106" s="15" t="s">
        <v>185</v>
      </c>
    </row>
    <row r="107" spans="2:17" x14ac:dyDescent="0.15">
      <c r="B107" s="126"/>
      <c r="C107" s="127"/>
      <c r="D107" s="59" t="s">
        <v>215</v>
      </c>
      <c r="E107" s="100"/>
      <c r="F107" s="13">
        <f t="shared" ref="F107:F116" si="5">N107+IF(D107="自動取得",O107-N107)+IF(D107="イージー",P107-N107)+IF(D107="自動取得イージー",Q107-N107)</f>
        <v>0</v>
      </c>
      <c r="G107" s="94"/>
      <c r="N107" s="2">
        <f t="shared" ref="N107:N116" si="6">E107*15+IF(1&lt;E107,10+(E107*5)-E107*15)</f>
        <v>0</v>
      </c>
      <c r="O107" s="2">
        <f t="shared" ref="O107:O116" si="7">IF(1&lt;E107,(E107*5)-5,0)</f>
        <v>0</v>
      </c>
      <c r="P107" s="2">
        <f t="shared" ref="P107:P116" si="8">E107*2</f>
        <v>0</v>
      </c>
      <c r="Q107" s="2">
        <f t="shared" ref="Q107:Q116" si="9">IF(1&lt;E107,(E107*2)-2,0)</f>
        <v>0</v>
      </c>
    </row>
    <row r="108" spans="2:17" x14ac:dyDescent="0.15">
      <c r="B108" s="126"/>
      <c r="C108" s="127"/>
      <c r="D108" s="59" t="s">
        <v>215</v>
      </c>
      <c r="E108" s="100"/>
      <c r="F108" s="13">
        <f t="shared" si="5"/>
        <v>0</v>
      </c>
      <c r="G108" s="94"/>
      <c r="N108" s="2">
        <f t="shared" si="6"/>
        <v>0</v>
      </c>
      <c r="O108" s="2">
        <f t="shared" si="7"/>
        <v>0</v>
      </c>
      <c r="P108" s="2">
        <f t="shared" si="8"/>
        <v>0</v>
      </c>
      <c r="Q108" s="2">
        <f t="shared" si="9"/>
        <v>0</v>
      </c>
    </row>
    <row r="109" spans="2:17" x14ac:dyDescent="0.15">
      <c r="B109" s="126"/>
      <c r="C109" s="127"/>
      <c r="D109" s="59" t="s">
        <v>215</v>
      </c>
      <c r="E109" s="100"/>
      <c r="F109" s="13">
        <f t="shared" si="5"/>
        <v>0</v>
      </c>
      <c r="G109" s="94"/>
      <c r="N109" s="2">
        <f t="shared" si="6"/>
        <v>0</v>
      </c>
      <c r="O109" s="2">
        <f t="shared" si="7"/>
        <v>0</v>
      </c>
      <c r="P109" s="2">
        <f t="shared" si="8"/>
        <v>0</v>
      </c>
      <c r="Q109" s="2">
        <f t="shared" si="9"/>
        <v>0</v>
      </c>
    </row>
    <row r="110" spans="2:17" x14ac:dyDescent="0.15">
      <c r="B110" s="126"/>
      <c r="C110" s="127"/>
      <c r="D110" s="59" t="s">
        <v>215</v>
      </c>
      <c r="E110" s="100"/>
      <c r="F110" s="13">
        <f t="shared" si="5"/>
        <v>0</v>
      </c>
      <c r="G110" s="94"/>
      <c r="N110" s="2">
        <f t="shared" si="6"/>
        <v>0</v>
      </c>
      <c r="O110" s="2">
        <f t="shared" si="7"/>
        <v>0</v>
      </c>
      <c r="P110" s="2">
        <f t="shared" si="8"/>
        <v>0</v>
      </c>
      <c r="Q110" s="2">
        <f t="shared" si="9"/>
        <v>0</v>
      </c>
    </row>
    <row r="111" spans="2:17" x14ac:dyDescent="0.15">
      <c r="B111" s="126"/>
      <c r="C111" s="127"/>
      <c r="D111" s="59" t="s">
        <v>215</v>
      </c>
      <c r="E111" s="100"/>
      <c r="F111" s="13">
        <f t="shared" si="5"/>
        <v>0</v>
      </c>
      <c r="G111" s="94"/>
      <c r="N111" s="2">
        <f t="shared" si="6"/>
        <v>0</v>
      </c>
      <c r="O111" s="2">
        <f t="shared" si="7"/>
        <v>0</v>
      </c>
      <c r="P111" s="2">
        <f t="shared" si="8"/>
        <v>0</v>
      </c>
      <c r="Q111" s="2">
        <f t="shared" si="9"/>
        <v>0</v>
      </c>
    </row>
    <row r="112" spans="2:17" x14ac:dyDescent="0.15">
      <c r="B112" s="126"/>
      <c r="C112" s="127"/>
      <c r="D112" s="59" t="s">
        <v>215</v>
      </c>
      <c r="E112" s="100"/>
      <c r="F112" s="13">
        <f t="shared" si="5"/>
        <v>0</v>
      </c>
      <c r="G112" s="94"/>
      <c r="N112" s="2">
        <f t="shared" si="6"/>
        <v>0</v>
      </c>
      <c r="O112" s="2">
        <f t="shared" si="7"/>
        <v>0</v>
      </c>
      <c r="P112" s="2">
        <f t="shared" si="8"/>
        <v>0</v>
      </c>
      <c r="Q112" s="2">
        <f t="shared" si="9"/>
        <v>0</v>
      </c>
    </row>
    <row r="113" spans="2:17" x14ac:dyDescent="0.15">
      <c r="B113" s="126"/>
      <c r="C113" s="127"/>
      <c r="D113" s="59" t="s">
        <v>215</v>
      </c>
      <c r="E113" s="100"/>
      <c r="F113" s="13">
        <f t="shared" si="5"/>
        <v>0</v>
      </c>
      <c r="G113" s="94"/>
      <c r="N113" s="2">
        <f t="shared" si="6"/>
        <v>0</v>
      </c>
      <c r="O113" s="2">
        <f t="shared" si="7"/>
        <v>0</v>
      </c>
      <c r="P113" s="2">
        <f t="shared" si="8"/>
        <v>0</v>
      </c>
      <c r="Q113" s="2">
        <f t="shared" si="9"/>
        <v>0</v>
      </c>
    </row>
    <row r="114" spans="2:17" x14ac:dyDescent="0.15">
      <c r="B114" s="126"/>
      <c r="C114" s="127"/>
      <c r="D114" s="59" t="s">
        <v>215</v>
      </c>
      <c r="E114" s="100"/>
      <c r="F114" s="13">
        <f t="shared" si="5"/>
        <v>0</v>
      </c>
      <c r="G114" s="94"/>
      <c r="N114" s="2">
        <f t="shared" si="6"/>
        <v>0</v>
      </c>
      <c r="O114" s="2">
        <f t="shared" si="7"/>
        <v>0</v>
      </c>
      <c r="P114" s="2">
        <f t="shared" si="8"/>
        <v>0</v>
      </c>
      <c r="Q114" s="2">
        <f t="shared" si="9"/>
        <v>0</v>
      </c>
    </row>
    <row r="115" spans="2:17" x14ac:dyDescent="0.15">
      <c r="B115" s="126"/>
      <c r="C115" s="127"/>
      <c r="D115" s="59" t="s">
        <v>215</v>
      </c>
      <c r="E115" s="100"/>
      <c r="F115" s="13">
        <f t="shared" si="5"/>
        <v>0</v>
      </c>
      <c r="G115" s="94"/>
      <c r="N115" s="2">
        <f t="shared" si="6"/>
        <v>0</v>
      </c>
      <c r="O115" s="2">
        <f t="shared" si="7"/>
        <v>0</v>
      </c>
      <c r="P115" s="2">
        <f t="shared" si="8"/>
        <v>0</v>
      </c>
      <c r="Q115" s="2">
        <f t="shared" si="9"/>
        <v>0</v>
      </c>
    </row>
    <row r="116" spans="2:17" x14ac:dyDescent="0.15">
      <c r="B116" s="126"/>
      <c r="C116" s="127"/>
      <c r="D116" s="59" t="s">
        <v>215</v>
      </c>
      <c r="E116" s="100"/>
      <c r="F116" s="13">
        <f t="shared" si="5"/>
        <v>0</v>
      </c>
      <c r="G116" s="94"/>
      <c r="N116" s="2">
        <f t="shared" si="6"/>
        <v>0</v>
      </c>
      <c r="O116" s="2">
        <f t="shared" si="7"/>
        <v>0</v>
      </c>
      <c r="P116" s="2">
        <f t="shared" si="8"/>
        <v>0</v>
      </c>
      <c r="Q116" s="2">
        <f t="shared" si="9"/>
        <v>0</v>
      </c>
    </row>
    <row r="117" spans="2:17" x14ac:dyDescent="0.15">
      <c r="B117" s="57" t="s">
        <v>130</v>
      </c>
      <c r="C117" s="14">
        <f>SUM(F107:F116)</f>
        <v>0</v>
      </c>
    </row>
    <row r="118" spans="2:17" x14ac:dyDescent="0.15">
      <c r="B118" s="3"/>
      <c r="C118" s="22"/>
    </row>
    <row r="119" spans="2:17" x14ac:dyDescent="0.15">
      <c r="B119" s="128" t="s">
        <v>216</v>
      </c>
      <c r="C119" s="156"/>
      <c r="D119" s="156"/>
      <c r="E119" s="156"/>
      <c r="F119" s="156"/>
      <c r="G119" s="129"/>
    </row>
    <row r="120" spans="2:17" x14ac:dyDescent="0.15">
      <c r="B120" s="101" t="s">
        <v>197</v>
      </c>
      <c r="C120" s="93" t="s">
        <v>212</v>
      </c>
      <c r="D120" s="93" t="s">
        <v>198</v>
      </c>
      <c r="E120" s="93" t="s">
        <v>199</v>
      </c>
      <c r="F120" s="93" t="s">
        <v>200</v>
      </c>
      <c r="G120" s="93" t="s">
        <v>185</v>
      </c>
    </row>
    <row r="121" spans="2:17" x14ac:dyDescent="0.15">
      <c r="B121" s="80"/>
      <c r="C121" s="92"/>
      <c r="D121" s="94"/>
      <c r="E121" s="56"/>
      <c r="F121" s="56"/>
      <c r="G121" s="56"/>
    </row>
    <row r="122" spans="2:17" x14ac:dyDescent="0.15">
      <c r="B122" s="80"/>
      <c r="C122" s="92"/>
      <c r="D122" s="94"/>
      <c r="E122" s="56"/>
      <c r="F122" s="56"/>
      <c r="G122" s="56"/>
    </row>
    <row r="123" spans="2:17" x14ac:dyDescent="0.15">
      <c r="B123" s="124" t="s">
        <v>176</v>
      </c>
      <c r="C123" s="125"/>
      <c r="D123" s="64">
        <f>SUM(D121:D122)</f>
        <v>0</v>
      </c>
      <c r="E123" s="64">
        <f>SUM(E121:E122)</f>
        <v>0</v>
      </c>
      <c r="F123" s="6">
        <f>SUM(F121:F122)</f>
        <v>0</v>
      </c>
      <c r="G123" s="97"/>
    </row>
    <row r="124" spans="2:17" x14ac:dyDescent="0.15">
      <c r="B124" s="3"/>
      <c r="C124" s="3"/>
      <c r="D124" s="97"/>
      <c r="E124" s="97"/>
      <c r="F124" s="97"/>
      <c r="G124" s="97"/>
    </row>
    <row r="125" spans="2:17" x14ac:dyDescent="0.15">
      <c r="B125" s="128" t="s">
        <v>217</v>
      </c>
      <c r="C125" s="156"/>
      <c r="D125" s="156"/>
      <c r="E125" s="156"/>
      <c r="F125" s="156"/>
      <c r="G125" s="129"/>
    </row>
    <row r="126" spans="2:17" x14ac:dyDescent="0.15">
      <c r="B126" s="101" t="s">
        <v>197</v>
      </c>
      <c r="C126" s="93" t="s">
        <v>212</v>
      </c>
      <c r="D126" s="93" t="s">
        <v>198</v>
      </c>
      <c r="E126" s="93" t="s">
        <v>99</v>
      </c>
      <c r="F126" s="93" t="s">
        <v>200</v>
      </c>
      <c r="G126" s="93" t="s">
        <v>185</v>
      </c>
    </row>
    <row r="127" spans="2:17" x14ac:dyDescent="0.15">
      <c r="B127" s="80"/>
      <c r="C127" s="92"/>
      <c r="D127" s="94"/>
      <c r="E127" s="56"/>
      <c r="F127" s="56"/>
      <c r="G127" s="56"/>
    </row>
    <row r="128" spans="2:17" x14ac:dyDescent="0.15">
      <c r="B128" s="80"/>
      <c r="C128" s="92"/>
      <c r="D128" s="94"/>
      <c r="E128" s="56"/>
      <c r="F128" s="56"/>
      <c r="G128" s="56"/>
    </row>
    <row r="129" spans="2:7" x14ac:dyDescent="0.15">
      <c r="B129" s="124" t="s">
        <v>108</v>
      </c>
      <c r="C129" s="125"/>
      <c r="D129" s="64">
        <f>SUM(D127:D128)</f>
        <v>0</v>
      </c>
      <c r="E129" s="64">
        <f>SUM(E127:E128)</f>
        <v>0</v>
      </c>
      <c r="F129" s="6">
        <f>SUM(F127:F128)</f>
        <v>0</v>
      </c>
      <c r="G129" s="7"/>
    </row>
    <row r="130" spans="2:7" x14ac:dyDescent="0.15">
      <c r="B130" s="3"/>
      <c r="C130" s="3"/>
      <c r="D130" s="97"/>
      <c r="E130" s="97"/>
      <c r="F130" s="97"/>
      <c r="G130" s="97"/>
    </row>
    <row r="131" spans="2:7" x14ac:dyDescent="0.15">
      <c r="B131" s="155" t="s">
        <v>218</v>
      </c>
      <c r="C131" s="155"/>
      <c r="D131" s="155"/>
      <c r="E131" s="155"/>
      <c r="F131" s="155"/>
      <c r="G131" s="3"/>
    </row>
    <row r="132" spans="2:7" x14ac:dyDescent="0.15">
      <c r="B132" s="101" t="s">
        <v>197</v>
      </c>
      <c r="C132" s="93" t="s">
        <v>212</v>
      </c>
      <c r="D132" s="93" t="s">
        <v>99</v>
      </c>
      <c r="E132" s="93" t="s">
        <v>200</v>
      </c>
      <c r="F132" s="93" t="s">
        <v>185</v>
      </c>
      <c r="G132" s="97"/>
    </row>
    <row r="133" spans="2:7" x14ac:dyDescent="0.15">
      <c r="B133" s="80"/>
      <c r="C133" s="92"/>
      <c r="D133" s="56"/>
      <c r="E133" s="56"/>
      <c r="F133" s="56"/>
      <c r="G133" s="97"/>
    </row>
    <row r="134" spans="2:7" x14ac:dyDescent="0.15">
      <c r="B134" s="80"/>
      <c r="C134" s="92"/>
      <c r="D134" s="56"/>
      <c r="E134" s="56"/>
      <c r="F134" s="56"/>
      <c r="G134" s="97"/>
    </row>
    <row r="135" spans="2:7" x14ac:dyDescent="0.15">
      <c r="B135" s="80"/>
      <c r="C135" s="92"/>
      <c r="D135" s="56"/>
      <c r="E135" s="56"/>
      <c r="F135" s="56"/>
      <c r="G135" s="97"/>
    </row>
    <row r="136" spans="2:7" x14ac:dyDescent="0.15">
      <c r="B136" s="80"/>
      <c r="C136" s="92"/>
      <c r="D136" s="56"/>
      <c r="E136" s="56"/>
      <c r="F136" s="56"/>
      <c r="G136" s="97"/>
    </row>
    <row r="137" spans="2:7" x14ac:dyDescent="0.15">
      <c r="B137" s="80"/>
      <c r="C137" s="92"/>
      <c r="D137" s="56"/>
      <c r="E137" s="56"/>
      <c r="F137" s="56"/>
      <c r="G137" s="97"/>
    </row>
    <row r="138" spans="2:7" x14ac:dyDescent="0.15">
      <c r="B138" s="80"/>
      <c r="C138" s="92"/>
      <c r="D138" s="56"/>
      <c r="E138" s="56"/>
      <c r="F138" s="56"/>
      <c r="G138" s="97"/>
    </row>
    <row r="139" spans="2:7" x14ac:dyDescent="0.15">
      <c r="B139" s="80"/>
      <c r="C139" s="92"/>
      <c r="D139" s="56"/>
      <c r="E139" s="56"/>
      <c r="F139" s="56"/>
      <c r="G139" s="97"/>
    </row>
    <row r="140" spans="2:7" x14ac:dyDescent="0.15">
      <c r="B140" s="80"/>
      <c r="C140" s="92"/>
      <c r="D140" s="56"/>
      <c r="E140" s="56"/>
      <c r="F140" s="56"/>
      <c r="G140" s="97"/>
    </row>
    <row r="141" spans="2:7" x14ac:dyDescent="0.15">
      <c r="B141" s="80"/>
      <c r="C141" s="92"/>
      <c r="D141" s="56"/>
      <c r="E141" s="56"/>
      <c r="F141" s="56"/>
      <c r="G141" s="97"/>
    </row>
    <row r="142" spans="2:7" x14ac:dyDescent="0.15">
      <c r="B142" s="80"/>
      <c r="C142" s="92"/>
      <c r="D142" s="56"/>
      <c r="E142" s="56"/>
      <c r="F142" s="56"/>
      <c r="G142" s="97"/>
    </row>
    <row r="143" spans="2:7" x14ac:dyDescent="0.15">
      <c r="B143" s="124" t="s">
        <v>108</v>
      </c>
      <c r="C143" s="125"/>
      <c r="D143" s="64">
        <f>SUM(D133:D142)</f>
        <v>0</v>
      </c>
      <c r="E143" s="6">
        <f>SUM(E133:E142)</f>
        <v>0</v>
      </c>
      <c r="F143" s="7"/>
      <c r="G143" s="97"/>
    </row>
    <row r="144" spans="2:7" x14ac:dyDescent="0.15">
      <c r="B144" s="3"/>
      <c r="C144" s="3"/>
      <c r="D144" s="21"/>
      <c r="E144" s="21"/>
      <c r="F144" s="21"/>
    </row>
    <row r="145" spans="2:3" x14ac:dyDescent="0.15">
      <c r="B145" s="91" t="s">
        <v>214</v>
      </c>
      <c r="C145" s="98" t="s">
        <v>211</v>
      </c>
    </row>
    <row r="146" spans="2:3" x14ac:dyDescent="0.15">
      <c r="B146" s="61"/>
      <c r="C146" s="12">
        <f>COUNTA(B146)*15</f>
        <v>0</v>
      </c>
    </row>
    <row r="147" spans="2:3" x14ac:dyDescent="0.15">
      <c r="B147" s="61"/>
      <c r="C147" s="12">
        <f>COUNTA(B147)*15</f>
        <v>0</v>
      </c>
    </row>
    <row r="148" spans="2:3" x14ac:dyDescent="0.15">
      <c r="B148" s="61"/>
      <c r="C148" s="12">
        <f>COUNTA(B148)*15</f>
        <v>0</v>
      </c>
    </row>
    <row r="149" spans="2:3" x14ac:dyDescent="0.15">
      <c r="B149" s="99" t="s">
        <v>196</v>
      </c>
      <c r="C149" s="6">
        <f>SUM(C146:C148)</f>
        <v>0</v>
      </c>
    </row>
  </sheetData>
  <protectedRanges>
    <protectedRange sqref="B107:E116 C21:F23 C25:F25 C76:C77 E76:E77 H76:H78 J76:J78 G84:G103 E82 B146:B148 C4:F13 C32:D36 C38:D42 C44:D48 C50:D54 B84:E103 G107:G116 B121:G122 B127:G128 B133:F142" name="保護"/>
  </protectedRanges>
  <mergeCells count="74">
    <mergeCell ref="B143:C143"/>
    <mergeCell ref="B131:F131"/>
    <mergeCell ref="B112:C112"/>
    <mergeCell ref="B113:C113"/>
    <mergeCell ref="B114:C114"/>
    <mergeCell ref="B116:C116"/>
    <mergeCell ref="B115:C115"/>
    <mergeCell ref="B119:G119"/>
    <mergeCell ref="B125:G125"/>
    <mergeCell ref="B129:C129"/>
    <mergeCell ref="C13:F13"/>
    <mergeCell ref="B58:B59"/>
    <mergeCell ref="D58:D59"/>
    <mergeCell ref="F58:F59"/>
    <mergeCell ref="B49:F49"/>
    <mergeCell ref="B37:F37"/>
    <mergeCell ref="B43:F43"/>
    <mergeCell ref="B31:F31"/>
    <mergeCell ref="C16:F16"/>
    <mergeCell ref="C17:F17"/>
    <mergeCell ref="C18:F18"/>
    <mergeCell ref="B2:F2"/>
    <mergeCell ref="C4:F4"/>
    <mergeCell ref="C10:F10"/>
    <mergeCell ref="C11:F11"/>
    <mergeCell ref="C12:F12"/>
    <mergeCell ref="C5:F5"/>
    <mergeCell ref="D6:E6"/>
    <mergeCell ref="D7:E7"/>
    <mergeCell ref="D8:E8"/>
    <mergeCell ref="B72:B73"/>
    <mergeCell ref="B85:C85"/>
    <mergeCell ref="B61:B62"/>
    <mergeCell ref="D61:D62"/>
    <mergeCell ref="F61:F62"/>
    <mergeCell ref="B82:C82"/>
    <mergeCell ref="B83:C83"/>
    <mergeCell ref="H66:H67"/>
    <mergeCell ref="D69:D70"/>
    <mergeCell ref="B69:B70"/>
    <mergeCell ref="B93:C93"/>
    <mergeCell ref="B92:C92"/>
    <mergeCell ref="B91:C91"/>
    <mergeCell ref="B66:B67"/>
    <mergeCell ref="D66:D67"/>
    <mergeCell ref="F66:F67"/>
    <mergeCell ref="B84:C84"/>
    <mergeCell ref="B81:C81"/>
    <mergeCell ref="D72:D73"/>
    <mergeCell ref="E69:F69"/>
    <mergeCell ref="E72:F72"/>
    <mergeCell ref="B90:C90"/>
    <mergeCell ref="B89:C89"/>
    <mergeCell ref="G75:J75"/>
    <mergeCell ref="B123:C123"/>
    <mergeCell ref="B109:C109"/>
    <mergeCell ref="B110:C110"/>
    <mergeCell ref="B111:C111"/>
    <mergeCell ref="B107:C107"/>
    <mergeCell ref="B108:C108"/>
    <mergeCell ref="B97:C97"/>
    <mergeCell ref="B88:C88"/>
    <mergeCell ref="B86:C86"/>
    <mergeCell ref="B87:C87"/>
    <mergeCell ref="B96:C96"/>
    <mergeCell ref="B95:C95"/>
    <mergeCell ref="B94:C94"/>
    <mergeCell ref="B106:C106"/>
    <mergeCell ref="B98:C98"/>
    <mergeCell ref="B99:C99"/>
    <mergeCell ref="B100:C100"/>
    <mergeCell ref="B101:C101"/>
    <mergeCell ref="B102:C102"/>
    <mergeCell ref="B103:C103"/>
  </mergeCells>
  <phoneticPr fontId="1"/>
  <dataValidations count="2">
    <dataValidation type="list" allowBlank="1" showInputMessage="1" showErrorMessage="1" sqref="D107:D116">
      <formula1>"イージー,自動取得イージー"</formula1>
    </dataValidation>
    <dataValidation type="list" allowBlank="1" showInputMessage="1" showErrorMessage="1" sqref="D84:D103">
      <formula1>"通常,自動取得"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N1001"/>
  <sheetViews>
    <sheetView tabSelected="1" topLeftCell="A13" zoomScaleNormal="100" workbookViewId="0">
      <selection activeCell="Y50" sqref="Y50:AH51"/>
    </sheetView>
  </sheetViews>
  <sheetFormatPr defaultRowHeight="13.5" x14ac:dyDescent="0.15"/>
  <cols>
    <col min="1" max="1" width="0.375" style="70" customWidth="1"/>
    <col min="2" max="37" width="1.875" style="70" customWidth="1"/>
    <col min="38" max="38" width="1.375" style="70" customWidth="1"/>
    <col min="39" max="39" width="2.375" style="70" customWidth="1"/>
    <col min="40" max="45" width="1.875" style="70" customWidth="1"/>
    <col min="46" max="46" width="1.875" style="74" customWidth="1"/>
    <col min="47" max="92" width="1.875" style="70" customWidth="1"/>
    <col min="93" max="209" width="1.625" style="70" customWidth="1"/>
    <col min="210" max="16384" width="9" style="70"/>
  </cols>
  <sheetData>
    <row r="1" spans="2:92" ht="0.75" customHeight="1" x14ac:dyDescent="0.15"/>
    <row r="2" spans="2:92" ht="9.9499999999999993" customHeight="1" x14ac:dyDescent="0.15">
      <c r="B2" s="276" t="s">
        <v>220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102"/>
      <c r="W2" s="237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38"/>
      <c r="AL2" s="71"/>
      <c r="AM2" s="267" t="s">
        <v>79</v>
      </c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267"/>
      <c r="BF2" s="267"/>
      <c r="BG2" s="267"/>
      <c r="BH2" s="267"/>
      <c r="BI2" s="267"/>
      <c r="BJ2" s="267"/>
      <c r="BK2" s="267"/>
      <c r="BL2" s="267"/>
      <c r="BM2" s="267"/>
      <c r="BN2" s="267"/>
      <c r="BO2" s="267"/>
      <c r="BP2" s="267"/>
      <c r="BQ2" s="267"/>
      <c r="BR2" s="267"/>
      <c r="BS2" s="267"/>
      <c r="BT2" s="267"/>
      <c r="BU2" s="267"/>
      <c r="BV2" s="267"/>
      <c r="BW2" s="267"/>
      <c r="BX2" s="267"/>
      <c r="BY2" s="267"/>
      <c r="BZ2" s="267"/>
      <c r="CA2" s="267"/>
      <c r="CB2" s="267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</row>
    <row r="3" spans="2:92" ht="9.9499999999999993" customHeight="1" x14ac:dyDescent="0.15"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102"/>
      <c r="W3" s="273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29"/>
      <c r="AL3" s="71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267"/>
      <c r="BK3" s="267"/>
      <c r="BL3" s="267"/>
      <c r="BM3" s="267"/>
      <c r="BN3" s="267"/>
      <c r="BO3" s="267"/>
      <c r="BP3" s="267"/>
      <c r="BQ3" s="267"/>
      <c r="BR3" s="267"/>
      <c r="BS3" s="267"/>
      <c r="BT3" s="267"/>
      <c r="BU3" s="267"/>
      <c r="BV3" s="267"/>
      <c r="BW3" s="267"/>
      <c r="BX3" s="267"/>
      <c r="BY3" s="267"/>
      <c r="BZ3" s="267"/>
      <c r="CA3" s="267"/>
      <c r="CB3" s="267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</row>
    <row r="4" spans="2:92" ht="9.9499999999999993" customHeight="1" x14ac:dyDescent="0.15"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273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29"/>
      <c r="AL4" s="71"/>
      <c r="AM4" s="111"/>
      <c r="AN4" s="206" t="s">
        <v>80</v>
      </c>
      <c r="AO4" s="206"/>
      <c r="AP4" s="206"/>
      <c r="AQ4" s="206"/>
      <c r="AR4" s="206"/>
      <c r="AS4" s="112" t="s">
        <v>47</v>
      </c>
      <c r="AT4" s="279" t="s">
        <v>81</v>
      </c>
      <c r="AU4" s="279"/>
      <c r="AV4" s="279"/>
      <c r="AW4" s="206" t="s">
        <v>82</v>
      </c>
      <c r="AX4" s="206"/>
      <c r="AY4" s="206"/>
      <c r="AZ4" s="206" t="s">
        <v>83</v>
      </c>
      <c r="BA4" s="206"/>
      <c r="BB4" s="206"/>
      <c r="BC4" s="206" t="s">
        <v>84</v>
      </c>
      <c r="BD4" s="206"/>
      <c r="BE4" s="206"/>
      <c r="BF4" s="206" t="s">
        <v>85</v>
      </c>
      <c r="BG4" s="206"/>
      <c r="BH4" s="206"/>
      <c r="BI4" s="279" t="s">
        <v>86</v>
      </c>
      <c r="BJ4" s="279"/>
      <c r="BK4" s="206" t="s">
        <v>87</v>
      </c>
      <c r="BL4" s="206"/>
      <c r="BM4" s="278" t="s">
        <v>88</v>
      </c>
      <c r="BN4" s="278"/>
      <c r="BO4" s="278"/>
      <c r="BP4" s="278"/>
      <c r="BQ4" s="278"/>
      <c r="BR4" s="278"/>
      <c r="BS4" s="278"/>
      <c r="BT4" s="278"/>
      <c r="BU4" s="278"/>
      <c r="BV4" s="278"/>
      <c r="BW4" s="278"/>
      <c r="BX4" s="278"/>
      <c r="BY4" s="278"/>
      <c r="BZ4" s="278"/>
      <c r="CA4" s="206" t="s">
        <v>89</v>
      </c>
      <c r="CB4" s="206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</row>
    <row r="5" spans="2:92" ht="9.9499999999999993" customHeight="1" x14ac:dyDescent="0.15">
      <c r="B5" s="213" t="s">
        <v>14</v>
      </c>
      <c r="C5" s="213"/>
      <c r="D5" s="213"/>
      <c r="E5" s="213"/>
      <c r="F5" s="213"/>
      <c r="G5" s="183">
        <f>計算機!C4</f>
        <v>0</v>
      </c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02"/>
      <c r="W5" s="273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29"/>
      <c r="AL5" s="71"/>
      <c r="AM5" s="113" t="s">
        <v>110</v>
      </c>
      <c r="AN5" s="207" t="str">
        <f>計算機!B82</f>
        <v>リザレクト</v>
      </c>
      <c r="AO5" s="207"/>
      <c r="AP5" s="207"/>
      <c r="AQ5" s="207"/>
      <c r="AR5" s="207"/>
      <c r="AS5" s="114">
        <f>計算機!E82</f>
        <v>1</v>
      </c>
      <c r="AT5" s="277" t="s">
        <v>233</v>
      </c>
      <c r="AU5" s="277"/>
      <c r="AV5" s="277"/>
      <c r="AW5" s="213" t="s">
        <v>235</v>
      </c>
      <c r="AX5" s="213"/>
      <c r="AY5" s="213"/>
      <c r="AZ5" s="213" t="s">
        <v>237</v>
      </c>
      <c r="BA5" s="213"/>
      <c r="BB5" s="213"/>
      <c r="BC5" s="213" t="s">
        <v>239</v>
      </c>
      <c r="BD5" s="213"/>
      <c r="BE5" s="213"/>
      <c r="BF5" s="213" t="s">
        <v>241</v>
      </c>
      <c r="BG5" s="213"/>
      <c r="BH5" s="213"/>
      <c r="BI5" s="213" t="s">
        <v>243</v>
      </c>
      <c r="BJ5" s="213"/>
      <c r="BK5" s="213" t="s">
        <v>237</v>
      </c>
      <c r="BL5" s="213"/>
      <c r="BM5" s="207" t="s">
        <v>245</v>
      </c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 t="s">
        <v>246</v>
      </c>
      <c r="CB5" s="207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</row>
    <row r="6" spans="2:92" ht="9.9499999999999993" customHeight="1" x14ac:dyDescent="0.15">
      <c r="B6" s="213"/>
      <c r="C6" s="213"/>
      <c r="D6" s="213"/>
      <c r="E6" s="213"/>
      <c r="F6" s="21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02"/>
      <c r="W6" s="273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29"/>
      <c r="AL6" s="71"/>
      <c r="AM6" s="113" t="s">
        <v>110</v>
      </c>
      <c r="AN6" s="207" t="str">
        <f>計算機!B83</f>
        <v>ワーディング</v>
      </c>
      <c r="AO6" s="207"/>
      <c r="AP6" s="207"/>
      <c r="AQ6" s="207"/>
      <c r="AR6" s="207"/>
      <c r="AS6" s="114">
        <f>計算機!E83</f>
        <v>1</v>
      </c>
      <c r="AT6" s="277" t="s">
        <v>234</v>
      </c>
      <c r="AU6" s="277"/>
      <c r="AV6" s="277"/>
      <c r="AW6" s="213" t="s">
        <v>236</v>
      </c>
      <c r="AX6" s="213"/>
      <c r="AY6" s="213"/>
      <c r="AZ6" s="213" t="s">
        <v>238</v>
      </c>
      <c r="BA6" s="213"/>
      <c r="BB6" s="213"/>
      <c r="BC6" s="213" t="s">
        <v>240</v>
      </c>
      <c r="BD6" s="213"/>
      <c r="BE6" s="213"/>
      <c r="BF6" s="213" t="s">
        <v>242</v>
      </c>
      <c r="BG6" s="213"/>
      <c r="BH6" s="213"/>
      <c r="BI6" s="213">
        <v>0</v>
      </c>
      <c r="BJ6" s="213"/>
      <c r="BK6" s="213" t="s">
        <v>244</v>
      </c>
      <c r="BL6" s="213"/>
      <c r="BM6" s="207" t="s">
        <v>248</v>
      </c>
      <c r="BN6" s="207"/>
      <c r="BO6" s="207"/>
      <c r="BP6" s="207"/>
      <c r="BQ6" s="207"/>
      <c r="BR6" s="207"/>
      <c r="BS6" s="207"/>
      <c r="BT6" s="207"/>
      <c r="BU6" s="207"/>
      <c r="BV6" s="207"/>
      <c r="BW6" s="207"/>
      <c r="BX6" s="207"/>
      <c r="BY6" s="207"/>
      <c r="BZ6" s="207"/>
      <c r="CA6" s="207" t="s">
        <v>247</v>
      </c>
      <c r="CB6" s="207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</row>
    <row r="7" spans="2:92" ht="9.9499999999999993" customHeight="1" x14ac:dyDescent="0.15">
      <c r="B7" s="213" t="s">
        <v>15</v>
      </c>
      <c r="C7" s="213"/>
      <c r="D7" s="213"/>
      <c r="E7" s="213"/>
      <c r="F7" s="213"/>
      <c r="G7" s="183">
        <f>計算機!C5</f>
        <v>0</v>
      </c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02"/>
      <c r="W7" s="273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29"/>
      <c r="AL7" s="71"/>
      <c r="AM7" s="115">
        <v>1</v>
      </c>
      <c r="AN7" s="207">
        <f>計算機!B84</f>
        <v>0</v>
      </c>
      <c r="AO7" s="207"/>
      <c r="AP7" s="207"/>
      <c r="AQ7" s="207"/>
      <c r="AR7" s="207"/>
      <c r="AS7" s="114">
        <f>計算機!E84</f>
        <v>0</v>
      </c>
      <c r="AT7" s="277"/>
      <c r="AU7" s="277"/>
      <c r="AV7" s="277"/>
      <c r="AW7" s="213"/>
      <c r="AX7" s="213"/>
      <c r="AY7" s="213"/>
      <c r="AZ7" s="213"/>
      <c r="BA7" s="213"/>
      <c r="BB7" s="213"/>
      <c r="BC7" s="213"/>
      <c r="BD7" s="213"/>
      <c r="BE7" s="213"/>
      <c r="BF7" s="213"/>
      <c r="BG7" s="213"/>
      <c r="BH7" s="213"/>
      <c r="BI7" s="213"/>
      <c r="BJ7" s="213"/>
      <c r="BK7" s="213"/>
      <c r="BL7" s="213"/>
      <c r="BM7" s="207"/>
      <c r="BN7" s="207"/>
      <c r="BO7" s="207"/>
      <c r="BP7" s="207"/>
      <c r="BQ7" s="207"/>
      <c r="BR7" s="207"/>
      <c r="BS7" s="207"/>
      <c r="BT7" s="207"/>
      <c r="BU7" s="207"/>
      <c r="BV7" s="207"/>
      <c r="BW7" s="207"/>
      <c r="BX7" s="207"/>
      <c r="BY7" s="207"/>
      <c r="BZ7" s="207"/>
      <c r="CA7" s="207"/>
      <c r="CB7" s="207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</row>
    <row r="8" spans="2:92" ht="9.9499999999999993" customHeight="1" x14ac:dyDescent="0.15">
      <c r="B8" s="213"/>
      <c r="C8" s="213"/>
      <c r="D8" s="213"/>
      <c r="E8" s="213"/>
      <c r="F8" s="21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02"/>
      <c r="W8" s="273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29"/>
      <c r="AL8" s="71"/>
      <c r="AM8" s="115">
        <v>2</v>
      </c>
      <c r="AN8" s="207">
        <f>計算機!B85</f>
        <v>0</v>
      </c>
      <c r="AO8" s="207"/>
      <c r="AP8" s="207"/>
      <c r="AQ8" s="207"/>
      <c r="AR8" s="207"/>
      <c r="AS8" s="114">
        <f>計算機!E85</f>
        <v>0</v>
      </c>
      <c r="AT8" s="277"/>
      <c r="AU8" s="277"/>
      <c r="AV8" s="277"/>
      <c r="AW8" s="213"/>
      <c r="AX8" s="213"/>
      <c r="AY8" s="213"/>
      <c r="AZ8" s="213"/>
      <c r="BA8" s="213"/>
      <c r="BB8" s="213"/>
      <c r="BC8" s="213"/>
      <c r="BD8" s="213"/>
      <c r="BE8" s="213"/>
      <c r="BF8" s="213"/>
      <c r="BG8" s="213"/>
      <c r="BH8" s="213"/>
      <c r="BI8" s="213"/>
      <c r="BJ8" s="213"/>
      <c r="BK8" s="213"/>
      <c r="BL8" s="213"/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207"/>
      <c r="BX8" s="207"/>
      <c r="BY8" s="207"/>
      <c r="BZ8" s="207"/>
      <c r="CA8" s="207"/>
      <c r="CB8" s="207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</row>
    <row r="9" spans="2:92" ht="9.9499999999999993" customHeight="1" x14ac:dyDescent="0.15">
      <c r="B9" s="102"/>
      <c r="C9" s="102"/>
      <c r="D9" s="102"/>
      <c r="E9" s="102"/>
      <c r="F9" s="102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2"/>
      <c r="W9" s="273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29"/>
      <c r="AL9" s="71"/>
      <c r="AM9" s="115">
        <v>3</v>
      </c>
      <c r="AN9" s="207">
        <f>計算機!B86</f>
        <v>0</v>
      </c>
      <c r="AO9" s="207"/>
      <c r="AP9" s="207"/>
      <c r="AQ9" s="207"/>
      <c r="AR9" s="207"/>
      <c r="AS9" s="114">
        <f>計算機!E86</f>
        <v>0</v>
      </c>
      <c r="AT9" s="277"/>
      <c r="AU9" s="277"/>
      <c r="AV9" s="277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213"/>
      <c r="BL9" s="213"/>
      <c r="BM9" s="207"/>
      <c r="BN9" s="207"/>
      <c r="BO9" s="207"/>
      <c r="BP9" s="207"/>
      <c r="BQ9" s="207"/>
      <c r="BR9" s="207"/>
      <c r="BS9" s="207"/>
      <c r="BT9" s="207"/>
      <c r="BU9" s="207"/>
      <c r="BV9" s="207"/>
      <c r="BW9" s="207"/>
      <c r="BX9" s="207"/>
      <c r="BY9" s="207"/>
      <c r="BZ9" s="207"/>
      <c r="CA9" s="207"/>
      <c r="CB9" s="207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</row>
    <row r="10" spans="2:92" ht="9.9499999999999993" customHeight="1" x14ac:dyDescent="0.15">
      <c r="B10" s="213" t="s">
        <v>20</v>
      </c>
      <c r="C10" s="213"/>
      <c r="D10" s="213"/>
      <c r="E10" s="265">
        <f>計算機!C6</f>
        <v>0</v>
      </c>
      <c r="F10" s="265"/>
      <c r="G10" s="265"/>
      <c r="H10" s="265"/>
      <c r="I10" s="213" t="s">
        <v>22</v>
      </c>
      <c r="J10" s="213"/>
      <c r="K10" s="213"/>
      <c r="L10" s="265">
        <f>計算機!C7</f>
        <v>0</v>
      </c>
      <c r="M10" s="265"/>
      <c r="N10" s="265"/>
      <c r="O10" s="265"/>
      <c r="P10" s="213" t="s">
        <v>24</v>
      </c>
      <c r="Q10" s="213"/>
      <c r="R10" s="213"/>
      <c r="S10" s="265">
        <f>計算機!C8</f>
        <v>0</v>
      </c>
      <c r="T10" s="265"/>
      <c r="U10" s="265"/>
      <c r="V10" s="102"/>
      <c r="W10" s="273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29"/>
      <c r="AL10" s="71"/>
      <c r="AM10" s="115">
        <v>4</v>
      </c>
      <c r="AN10" s="207">
        <f>計算機!B87</f>
        <v>0</v>
      </c>
      <c r="AO10" s="207"/>
      <c r="AP10" s="207"/>
      <c r="AQ10" s="207"/>
      <c r="AR10" s="207"/>
      <c r="AS10" s="114">
        <f>計算機!E87</f>
        <v>0</v>
      </c>
      <c r="AT10" s="277"/>
      <c r="AU10" s="277"/>
      <c r="AV10" s="277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  <c r="BI10" s="213"/>
      <c r="BJ10" s="213"/>
      <c r="BK10" s="213"/>
      <c r="BL10" s="213"/>
      <c r="BM10" s="207"/>
      <c r="BN10" s="207"/>
      <c r="BO10" s="207"/>
      <c r="BP10" s="207"/>
      <c r="BQ10" s="207"/>
      <c r="BR10" s="207"/>
      <c r="BS10" s="207"/>
      <c r="BT10" s="207"/>
      <c r="BU10" s="207"/>
      <c r="BV10" s="207"/>
      <c r="BW10" s="207"/>
      <c r="BX10" s="207"/>
      <c r="BY10" s="207"/>
      <c r="BZ10" s="207"/>
      <c r="CA10" s="207"/>
      <c r="CB10" s="207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</row>
    <row r="11" spans="2:92" ht="9.9499999999999993" customHeight="1" x14ac:dyDescent="0.15">
      <c r="B11" s="213"/>
      <c r="C11" s="213"/>
      <c r="D11" s="213"/>
      <c r="E11" s="265"/>
      <c r="F11" s="265"/>
      <c r="G11" s="265"/>
      <c r="H11" s="265"/>
      <c r="I11" s="213"/>
      <c r="J11" s="213"/>
      <c r="K11" s="213"/>
      <c r="L11" s="265"/>
      <c r="M11" s="265"/>
      <c r="N11" s="265"/>
      <c r="O11" s="265"/>
      <c r="P11" s="213"/>
      <c r="Q11" s="213"/>
      <c r="R11" s="213"/>
      <c r="S11" s="265"/>
      <c r="T11" s="265"/>
      <c r="U11" s="265"/>
      <c r="V11" s="102"/>
      <c r="W11" s="273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29"/>
      <c r="AL11" s="71"/>
      <c r="AM11" s="115">
        <v>5</v>
      </c>
      <c r="AN11" s="207">
        <f>計算機!B88</f>
        <v>0</v>
      </c>
      <c r="AO11" s="207"/>
      <c r="AP11" s="207"/>
      <c r="AQ11" s="207"/>
      <c r="AR11" s="207"/>
      <c r="AS11" s="114">
        <f>計算機!E88</f>
        <v>0</v>
      </c>
      <c r="AT11" s="277"/>
      <c r="AU11" s="277"/>
      <c r="AV11" s="277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  <c r="BI11" s="213"/>
      <c r="BJ11" s="213"/>
      <c r="BK11" s="213"/>
      <c r="BL11" s="213"/>
      <c r="BM11" s="207"/>
      <c r="BN11" s="207"/>
      <c r="BO11" s="207"/>
      <c r="BP11" s="207"/>
      <c r="BQ11" s="207"/>
      <c r="BR11" s="207"/>
      <c r="BS11" s="207"/>
      <c r="BT11" s="207"/>
      <c r="BU11" s="207"/>
      <c r="BV11" s="207"/>
      <c r="BW11" s="207"/>
      <c r="BX11" s="207"/>
      <c r="BY11" s="207"/>
      <c r="BZ11" s="207"/>
      <c r="CA11" s="207"/>
      <c r="CB11" s="207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</row>
    <row r="12" spans="2:92" ht="9.9499999999999993" customHeight="1" x14ac:dyDescent="0.15">
      <c r="B12" s="213" t="s">
        <v>21</v>
      </c>
      <c r="C12" s="213"/>
      <c r="D12" s="213"/>
      <c r="E12" s="265">
        <f>計算機!F6</f>
        <v>0</v>
      </c>
      <c r="F12" s="265"/>
      <c r="G12" s="265"/>
      <c r="H12" s="265"/>
      <c r="I12" s="213" t="s">
        <v>23</v>
      </c>
      <c r="J12" s="213"/>
      <c r="K12" s="213"/>
      <c r="L12" s="265">
        <f>計算機!F7</f>
        <v>0</v>
      </c>
      <c r="M12" s="265"/>
      <c r="N12" s="265"/>
      <c r="O12" s="265"/>
      <c r="P12" s="213" t="s">
        <v>25</v>
      </c>
      <c r="Q12" s="213"/>
      <c r="R12" s="213"/>
      <c r="S12" s="265">
        <f>計算機!F8</f>
        <v>0</v>
      </c>
      <c r="T12" s="265"/>
      <c r="U12" s="265"/>
      <c r="V12" s="102"/>
      <c r="W12" s="273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4"/>
      <c r="AK12" s="229"/>
      <c r="AL12" s="71"/>
      <c r="AM12" s="115">
        <v>6</v>
      </c>
      <c r="AN12" s="207">
        <f>計算機!B89</f>
        <v>0</v>
      </c>
      <c r="AO12" s="207"/>
      <c r="AP12" s="207"/>
      <c r="AQ12" s="207"/>
      <c r="AR12" s="207"/>
      <c r="AS12" s="114">
        <f>計算機!E89</f>
        <v>0</v>
      </c>
      <c r="AT12" s="277"/>
      <c r="AU12" s="277"/>
      <c r="AV12" s="277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  <c r="BI12" s="213"/>
      <c r="BJ12" s="213"/>
      <c r="BK12" s="213"/>
      <c r="BL12" s="213"/>
      <c r="BM12" s="207"/>
      <c r="BN12" s="207"/>
      <c r="BO12" s="207"/>
      <c r="BP12" s="207"/>
      <c r="BQ12" s="207"/>
      <c r="BR12" s="207"/>
      <c r="BS12" s="207"/>
      <c r="BT12" s="207"/>
      <c r="BU12" s="207"/>
      <c r="BV12" s="207"/>
      <c r="BW12" s="207"/>
      <c r="BX12" s="207"/>
      <c r="BY12" s="207"/>
      <c r="BZ12" s="207"/>
      <c r="CA12" s="207"/>
      <c r="CB12" s="207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</row>
    <row r="13" spans="2:92" ht="9.9499999999999993" customHeight="1" x14ac:dyDescent="0.15">
      <c r="B13" s="213"/>
      <c r="C13" s="213"/>
      <c r="D13" s="213"/>
      <c r="E13" s="265"/>
      <c r="F13" s="265"/>
      <c r="G13" s="265"/>
      <c r="H13" s="265"/>
      <c r="I13" s="213"/>
      <c r="J13" s="213"/>
      <c r="K13" s="213"/>
      <c r="L13" s="265"/>
      <c r="M13" s="265"/>
      <c r="N13" s="265"/>
      <c r="O13" s="265"/>
      <c r="P13" s="213"/>
      <c r="Q13" s="213"/>
      <c r="R13" s="213"/>
      <c r="S13" s="265"/>
      <c r="T13" s="265"/>
      <c r="U13" s="265"/>
      <c r="V13" s="102"/>
      <c r="W13" s="239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30"/>
      <c r="AL13" s="71"/>
      <c r="AM13" s="115">
        <v>7</v>
      </c>
      <c r="AN13" s="207">
        <f>計算機!B90</f>
        <v>0</v>
      </c>
      <c r="AO13" s="207"/>
      <c r="AP13" s="207"/>
      <c r="AQ13" s="207"/>
      <c r="AR13" s="207"/>
      <c r="AS13" s="114">
        <f>計算機!E90</f>
        <v>0</v>
      </c>
      <c r="AT13" s="277"/>
      <c r="AU13" s="277"/>
      <c r="AV13" s="277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213"/>
      <c r="BJ13" s="213"/>
      <c r="BK13" s="213"/>
      <c r="BL13" s="213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</row>
    <row r="14" spans="2:92" ht="9.9499999999999993" customHeight="1" x14ac:dyDescent="0.15"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71"/>
      <c r="AM14" s="115">
        <v>8</v>
      </c>
      <c r="AN14" s="207">
        <f>計算機!B91</f>
        <v>0</v>
      </c>
      <c r="AO14" s="207"/>
      <c r="AP14" s="207"/>
      <c r="AQ14" s="207"/>
      <c r="AR14" s="207"/>
      <c r="AS14" s="114">
        <f>計算機!E91</f>
        <v>0</v>
      </c>
      <c r="AT14" s="277"/>
      <c r="AU14" s="277"/>
      <c r="AV14" s="277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  <c r="BI14" s="213"/>
      <c r="BJ14" s="213"/>
      <c r="BK14" s="213"/>
      <c r="BL14" s="213"/>
      <c r="BM14" s="207"/>
      <c r="BN14" s="207"/>
      <c r="BO14" s="207"/>
      <c r="BP14" s="207"/>
      <c r="BQ14" s="207"/>
      <c r="BR14" s="207"/>
      <c r="BS14" s="207"/>
      <c r="BT14" s="207"/>
      <c r="BU14" s="207"/>
      <c r="BV14" s="207"/>
      <c r="BW14" s="207"/>
      <c r="BX14" s="207"/>
      <c r="BY14" s="207"/>
      <c r="BZ14" s="207"/>
      <c r="CA14" s="207"/>
      <c r="CB14" s="207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</row>
    <row r="15" spans="2:92" ht="9.9499999999999993" customHeight="1" x14ac:dyDescent="0.15">
      <c r="B15" s="213" t="s">
        <v>16</v>
      </c>
      <c r="C15" s="213"/>
      <c r="D15" s="213"/>
      <c r="E15" s="213"/>
      <c r="F15" s="265">
        <f>計算機!C16</f>
        <v>0</v>
      </c>
      <c r="G15" s="265"/>
      <c r="H15" s="265"/>
      <c r="I15" s="265"/>
      <c r="J15" s="265"/>
      <c r="K15" s="265"/>
      <c r="L15" s="265"/>
      <c r="M15" s="102"/>
      <c r="N15" s="213" t="s">
        <v>17</v>
      </c>
      <c r="O15" s="213"/>
      <c r="P15" s="213"/>
      <c r="Q15" s="213"/>
      <c r="R15" s="272">
        <f>計算機!C14</f>
        <v>-130</v>
      </c>
      <c r="S15" s="272"/>
      <c r="T15" s="272"/>
      <c r="U15" s="272"/>
      <c r="V15" s="102"/>
      <c r="W15" s="213" t="s">
        <v>18</v>
      </c>
      <c r="X15" s="213"/>
      <c r="Y15" s="213"/>
      <c r="Z15" s="213">
        <f>計算機!C17</f>
        <v>0</v>
      </c>
      <c r="AA15" s="213"/>
      <c r="AB15" s="213"/>
      <c r="AC15" s="213"/>
      <c r="AD15" s="104"/>
      <c r="AE15" s="213" t="s">
        <v>19</v>
      </c>
      <c r="AF15" s="213"/>
      <c r="AG15" s="213"/>
      <c r="AH15" s="213">
        <f>計算機!C18</f>
        <v>0</v>
      </c>
      <c r="AI15" s="213"/>
      <c r="AJ15" s="213"/>
      <c r="AK15" s="213"/>
      <c r="AL15" s="71"/>
      <c r="AM15" s="115">
        <v>9</v>
      </c>
      <c r="AN15" s="207">
        <f>計算機!B92</f>
        <v>0</v>
      </c>
      <c r="AO15" s="207"/>
      <c r="AP15" s="207"/>
      <c r="AQ15" s="207"/>
      <c r="AR15" s="207"/>
      <c r="AS15" s="114">
        <f>計算機!E92</f>
        <v>0</v>
      </c>
      <c r="AT15" s="277"/>
      <c r="AU15" s="277"/>
      <c r="AV15" s="277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  <c r="BI15" s="213"/>
      <c r="BJ15" s="213"/>
      <c r="BK15" s="213"/>
      <c r="BL15" s="213"/>
      <c r="BM15" s="207"/>
      <c r="BN15" s="207"/>
      <c r="BO15" s="207"/>
      <c r="BP15" s="207"/>
      <c r="BQ15" s="207"/>
      <c r="BR15" s="207"/>
      <c r="BS15" s="207"/>
      <c r="BT15" s="207"/>
      <c r="BU15" s="207"/>
      <c r="BV15" s="207"/>
      <c r="BW15" s="207"/>
      <c r="BX15" s="207"/>
      <c r="BY15" s="207"/>
      <c r="BZ15" s="207"/>
      <c r="CA15" s="207"/>
      <c r="CB15" s="207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</row>
    <row r="16" spans="2:92" ht="9.9499999999999993" customHeight="1" x14ac:dyDescent="0.15">
      <c r="B16" s="213"/>
      <c r="C16" s="213"/>
      <c r="D16" s="213"/>
      <c r="E16" s="213"/>
      <c r="F16" s="265"/>
      <c r="G16" s="265"/>
      <c r="H16" s="265"/>
      <c r="I16" s="265"/>
      <c r="J16" s="265"/>
      <c r="K16" s="265"/>
      <c r="L16" s="265"/>
      <c r="M16" s="102"/>
      <c r="N16" s="213"/>
      <c r="O16" s="213"/>
      <c r="P16" s="213"/>
      <c r="Q16" s="213"/>
      <c r="R16" s="272"/>
      <c r="S16" s="272"/>
      <c r="T16" s="272"/>
      <c r="U16" s="272"/>
      <c r="V16" s="102"/>
      <c r="W16" s="213"/>
      <c r="X16" s="213"/>
      <c r="Y16" s="213"/>
      <c r="Z16" s="213"/>
      <c r="AA16" s="213"/>
      <c r="AB16" s="213"/>
      <c r="AC16" s="213"/>
      <c r="AD16" s="104"/>
      <c r="AE16" s="213"/>
      <c r="AF16" s="213"/>
      <c r="AG16" s="213"/>
      <c r="AH16" s="213"/>
      <c r="AI16" s="213"/>
      <c r="AJ16" s="213"/>
      <c r="AK16" s="213"/>
      <c r="AL16" s="71"/>
      <c r="AM16" s="115">
        <v>10</v>
      </c>
      <c r="AN16" s="207">
        <f>計算機!B93</f>
        <v>0</v>
      </c>
      <c r="AO16" s="207"/>
      <c r="AP16" s="207"/>
      <c r="AQ16" s="207"/>
      <c r="AR16" s="207"/>
      <c r="AS16" s="114">
        <f>計算機!E93</f>
        <v>0</v>
      </c>
      <c r="AT16" s="277"/>
      <c r="AU16" s="277"/>
      <c r="AV16" s="277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  <c r="BI16" s="213"/>
      <c r="BJ16" s="213"/>
      <c r="BK16" s="213"/>
      <c r="BL16" s="213"/>
      <c r="BM16" s="207"/>
      <c r="BN16" s="207"/>
      <c r="BO16" s="207"/>
      <c r="BP16" s="207"/>
      <c r="BQ16" s="207"/>
      <c r="BR16" s="207"/>
      <c r="BS16" s="207"/>
      <c r="BT16" s="207"/>
      <c r="BU16" s="207"/>
      <c r="BV16" s="207"/>
      <c r="BW16" s="207"/>
      <c r="BX16" s="207"/>
      <c r="BY16" s="207"/>
      <c r="BZ16" s="207"/>
      <c r="CA16" s="207"/>
      <c r="CB16" s="207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</row>
    <row r="17" spans="2:92" ht="9.9499999999999993" customHeight="1" x14ac:dyDescent="0.15"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2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71"/>
      <c r="AM17" s="115">
        <v>11</v>
      </c>
      <c r="AN17" s="207">
        <f>計算機!B94</f>
        <v>0</v>
      </c>
      <c r="AO17" s="207"/>
      <c r="AP17" s="207"/>
      <c r="AQ17" s="207"/>
      <c r="AR17" s="207"/>
      <c r="AS17" s="114">
        <f>計算機!E94</f>
        <v>0</v>
      </c>
      <c r="AT17" s="277"/>
      <c r="AU17" s="277"/>
      <c r="AV17" s="277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  <c r="BI17" s="213"/>
      <c r="BJ17" s="213"/>
      <c r="BK17" s="213"/>
      <c r="BL17" s="213"/>
      <c r="BM17" s="207"/>
      <c r="BN17" s="207"/>
      <c r="BO17" s="207"/>
      <c r="BP17" s="207"/>
      <c r="BQ17" s="207"/>
      <c r="BR17" s="207"/>
      <c r="BS17" s="207"/>
      <c r="BT17" s="207"/>
      <c r="BU17" s="207"/>
      <c r="BV17" s="207"/>
      <c r="BW17" s="207"/>
      <c r="BX17" s="207"/>
      <c r="BY17" s="207"/>
      <c r="BZ17" s="207"/>
      <c r="CA17" s="207"/>
      <c r="CB17" s="207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</row>
    <row r="18" spans="2:92" ht="9.9499999999999993" customHeight="1" x14ac:dyDescent="0.15">
      <c r="B18" s="267" t="s">
        <v>26</v>
      </c>
      <c r="C18" s="267"/>
      <c r="D18" s="267"/>
      <c r="E18" s="267"/>
      <c r="F18" s="267"/>
      <c r="G18" s="267"/>
      <c r="H18" s="267" t="s">
        <v>27</v>
      </c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8"/>
      <c r="AB18" s="271"/>
      <c r="AC18" s="271"/>
      <c r="AD18" s="271"/>
      <c r="AE18" s="271"/>
      <c r="AF18" s="271"/>
      <c r="AG18" s="271"/>
      <c r="AH18" s="271"/>
      <c r="AI18" s="271"/>
      <c r="AJ18" s="271"/>
      <c r="AK18" s="238"/>
      <c r="AL18" s="71"/>
      <c r="AM18" s="115">
        <v>12</v>
      </c>
      <c r="AN18" s="207">
        <f>計算機!B95</f>
        <v>0</v>
      </c>
      <c r="AO18" s="207"/>
      <c r="AP18" s="207"/>
      <c r="AQ18" s="207"/>
      <c r="AR18" s="207"/>
      <c r="AS18" s="114">
        <f>計算機!E95</f>
        <v>0</v>
      </c>
      <c r="AT18" s="277"/>
      <c r="AU18" s="277"/>
      <c r="AV18" s="277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  <c r="BI18" s="213"/>
      <c r="BJ18" s="213"/>
      <c r="BK18" s="213"/>
      <c r="BL18" s="213"/>
      <c r="BM18" s="207"/>
      <c r="BN18" s="207"/>
      <c r="BO18" s="207"/>
      <c r="BP18" s="207"/>
      <c r="BQ18" s="207"/>
      <c r="BR18" s="207"/>
      <c r="BS18" s="207"/>
      <c r="BT18" s="207"/>
      <c r="BU18" s="207"/>
      <c r="BV18" s="207"/>
      <c r="BW18" s="207"/>
      <c r="BX18" s="207"/>
      <c r="BY18" s="207"/>
      <c r="BZ18" s="207"/>
      <c r="CA18" s="207"/>
      <c r="CB18" s="207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</row>
    <row r="19" spans="2:92" ht="9.9499999999999993" customHeight="1" x14ac:dyDescent="0.15"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8"/>
      <c r="AB19" s="269" t="s">
        <v>28</v>
      </c>
      <c r="AC19" s="269"/>
      <c r="AD19" s="269"/>
      <c r="AE19" s="269"/>
      <c r="AF19" s="269"/>
      <c r="AG19" s="269"/>
      <c r="AH19" s="269"/>
      <c r="AI19" s="269"/>
      <c r="AJ19" s="269"/>
      <c r="AK19" s="270"/>
      <c r="AL19" s="71"/>
      <c r="AM19" s="115">
        <v>13</v>
      </c>
      <c r="AN19" s="207">
        <f>計算機!B96</f>
        <v>0</v>
      </c>
      <c r="AO19" s="207"/>
      <c r="AP19" s="207"/>
      <c r="AQ19" s="207"/>
      <c r="AR19" s="207"/>
      <c r="AS19" s="114">
        <f>計算機!E96</f>
        <v>0</v>
      </c>
      <c r="AT19" s="277"/>
      <c r="AU19" s="277"/>
      <c r="AV19" s="277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07"/>
      <c r="BN19" s="207"/>
      <c r="BO19" s="207"/>
      <c r="BP19" s="207"/>
      <c r="BQ19" s="207"/>
      <c r="BR19" s="207"/>
      <c r="BS19" s="207"/>
      <c r="BT19" s="207"/>
      <c r="BU19" s="207"/>
      <c r="BV19" s="207"/>
      <c r="BW19" s="207"/>
      <c r="BX19" s="207"/>
      <c r="BY19" s="207"/>
      <c r="BZ19" s="207"/>
      <c r="CA19" s="207"/>
      <c r="CB19" s="207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</row>
    <row r="20" spans="2:92" ht="9.9499999999999993" customHeight="1" x14ac:dyDescent="0.15">
      <c r="B20" s="183">
        <f>計算機!C10</f>
        <v>0</v>
      </c>
      <c r="C20" s="183"/>
      <c r="D20" s="183"/>
      <c r="E20" s="183"/>
      <c r="F20" s="183"/>
      <c r="G20" s="183"/>
      <c r="H20" s="183">
        <f>計算機!C11</f>
        <v>0</v>
      </c>
      <c r="I20" s="183"/>
      <c r="J20" s="183"/>
      <c r="K20" s="183"/>
      <c r="L20" s="183"/>
      <c r="M20" s="183"/>
      <c r="N20" s="183"/>
      <c r="O20" s="183"/>
      <c r="P20" s="183"/>
      <c r="Q20" s="183"/>
      <c r="R20" s="183">
        <f>計算機!C12</f>
        <v>0</v>
      </c>
      <c r="S20" s="183"/>
      <c r="T20" s="183"/>
      <c r="U20" s="183"/>
      <c r="V20" s="183"/>
      <c r="W20" s="183"/>
      <c r="X20" s="183"/>
      <c r="Y20" s="183"/>
      <c r="Z20" s="183"/>
      <c r="AA20" s="183"/>
      <c r="AB20" s="266">
        <f>計算機!C13</f>
        <v>0</v>
      </c>
      <c r="AC20" s="266"/>
      <c r="AD20" s="266"/>
      <c r="AE20" s="266"/>
      <c r="AF20" s="266"/>
      <c r="AG20" s="266"/>
      <c r="AH20" s="266"/>
      <c r="AI20" s="266"/>
      <c r="AJ20" s="266"/>
      <c r="AK20" s="266"/>
      <c r="AL20" s="71"/>
      <c r="AM20" s="115">
        <v>14</v>
      </c>
      <c r="AN20" s="207">
        <f>計算機!B97</f>
        <v>0</v>
      </c>
      <c r="AO20" s="207"/>
      <c r="AP20" s="207"/>
      <c r="AQ20" s="207"/>
      <c r="AR20" s="207"/>
      <c r="AS20" s="114">
        <f>計算機!E97</f>
        <v>0</v>
      </c>
      <c r="AT20" s="277"/>
      <c r="AU20" s="277"/>
      <c r="AV20" s="277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  <c r="BI20" s="213"/>
      <c r="BJ20" s="213"/>
      <c r="BK20" s="213"/>
      <c r="BL20" s="213"/>
      <c r="BM20" s="207"/>
      <c r="BN20" s="207"/>
      <c r="BO20" s="207"/>
      <c r="BP20" s="207"/>
      <c r="BQ20" s="207"/>
      <c r="BR20" s="207"/>
      <c r="BS20" s="207"/>
      <c r="BT20" s="207"/>
      <c r="BU20" s="207"/>
      <c r="BV20" s="207"/>
      <c r="BW20" s="207"/>
      <c r="BX20" s="207"/>
      <c r="BY20" s="207"/>
      <c r="BZ20" s="207"/>
      <c r="CA20" s="207"/>
      <c r="CB20" s="207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</row>
    <row r="21" spans="2:92" ht="9.9499999999999993" customHeight="1" x14ac:dyDescent="0.15"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71"/>
      <c r="AM21" s="115">
        <v>15</v>
      </c>
      <c r="AN21" s="207">
        <f>計算機!B98</f>
        <v>0</v>
      </c>
      <c r="AO21" s="207"/>
      <c r="AP21" s="207"/>
      <c r="AQ21" s="207"/>
      <c r="AR21" s="207"/>
      <c r="AS21" s="114">
        <f>計算機!E98</f>
        <v>0</v>
      </c>
      <c r="AT21" s="277"/>
      <c r="AU21" s="277"/>
      <c r="AV21" s="277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  <c r="BI21" s="213"/>
      <c r="BJ21" s="213"/>
      <c r="BK21" s="213"/>
      <c r="BL21" s="213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</row>
    <row r="22" spans="2:92" ht="9.9499999999999993" customHeight="1" x14ac:dyDescent="0.15"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2"/>
      <c r="W22" s="104"/>
      <c r="X22" s="104"/>
      <c r="Y22" s="104"/>
      <c r="Z22" s="104"/>
      <c r="AA22" s="104"/>
      <c r="AB22" s="104"/>
      <c r="AC22" s="104"/>
      <c r="AD22" s="102"/>
      <c r="AE22" s="104"/>
      <c r="AF22" s="104"/>
      <c r="AG22" s="104"/>
      <c r="AH22" s="104"/>
      <c r="AI22" s="104"/>
      <c r="AJ22" s="104"/>
      <c r="AK22" s="104"/>
      <c r="AL22" s="71"/>
      <c r="AM22" s="115">
        <v>16</v>
      </c>
      <c r="AN22" s="207">
        <f>計算機!B99</f>
        <v>0</v>
      </c>
      <c r="AO22" s="207"/>
      <c r="AP22" s="207"/>
      <c r="AQ22" s="207"/>
      <c r="AR22" s="207"/>
      <c r="AS22" s="114">
        <f>計算機!E99</f>
        <v>0</v>
      </c>
      <c r="AT22" s="277"/>
      <c r="AU22" s="277"/>
      <c r="AV22" s="277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  <c r="BI22" s="213"/>
      <c r="BJ22" s="213"/>
      <c r="BK22" s="213"/>
      <c r="BL22" s="213"/>
      <c r="BM22" s="207"/>
      <c r="BN22" s="207"/>
      <c r="BO22" s="207"/>
      <c r="BP22" s="207"/>
      <c r="BQ22" s="207"/>
      <c r="BR22" s="207"/>
      <c r="BS22" s="207"/>
      <c r="BT22" s="207"/>
      <c r="BU22" s="207"/>
      <c r="BV22" s="207"/>
      <c r="BW22" s="207"/>
      <c r="BX22" s="207"/>
      <c r="BY22" s="207"/>
      <c r="BZ22" s="207"/>
      <c r="CA22" s="207"/>
      <c r="CB22" s="207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</row>
    <row r="23" spans="2:92" ht="9.9499999999999993" customHeight="1" x14ac:dyDescent="0.15">
      <c r="B23" s="191" t="s">
        <v>29</v>
      </c>
      <c r="C23" s="191"/>
      <c r="D23" s="191"/>
      <c r="E23" s="191"/>
      <c r="F23" s="103"/>
      <c r="G23" s="164">
        <f>計算機!C26</f>
        <v>0</v>
      </c>
      <c r="H23" s="165"/>
      <c r="I23" s="165"/>
      <c r="J23" s="166"/>
      <c r="K23" s="102"/>
      <c r="L23" s="102"/>
      <c r="M23" s="102"/>
      <c r="N23" s="102"/>
      <c r="O23" s="102"/>
      <c r="P23" s="164">
        <f>計算機!D26</f>
        <v>0</v>
      </c>
      <c r="Q23" s="165"/>
      <c r="R23" s="165"/>
      <c r="S23" s="166"/>
      <c r="T23" s="102"/>
      <c r="U23" s="102"/>
      <c r="V23" s="102"/>
      <c r="W23" s="102"/>
      <c r="X23" s="102"/>
      <c r="Y23" s="164">
        <f>計算機!E26</f>
        <v>0</v>
      </c>
      <c r="Z23" s="165"/>
      <c r="AA23" s="165"/>
      <c r="AB23" s="166"/>
      <c r="AC23" s="102"/>
      <c r="AD23" s="102"/>
      <c r="AE23" s="102"/>
      <c r="AF23" s="102"/>
      <c r="AG23" s="102"/>
      <c r="AH23" s="164">
        <f>計算機!F26</f>
        <v>0</v>
      </c>
      <c r="AI23" s="165"/>
      <c r="AJ23" s="165"/>
      <c r="AK23" s="166"/>
      <c r="AL23" s="71"/>
      <c r="AM23" s="115">
        <v>17</v>
      </c>
      <c r="AN23" s="207">
        <f>計算機!B100</f>
        <v>0</v>
      </c>
      <c r="AO23" s="207"/>
      <c r="AP23" s="207"/>
      <c r="AQ23" s="207"/>
      <c r="AR23" s="207"/>
      <c r="AS23" s="114">
        <f>計算機!E100</f>
        <v>0</v>
      </c>
      <c r="AT23" s="277"/>
      <c r="AU23" s="277"/>
      <c r="AV23" s="277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07"/>
      <c r="BN23" s="207"/>
      <c r="BO23" s="207"/>
      <c r="BP23" s="207"/>
      <c r="BQ23" s="207"/>
      <c r="BR23" s="207"/>
      <c r="BS23" s="207"/>
      <c r="BT23" s="207"/>
      <c r="BU23" s="207"/>
      <c r="BV23" s="207"/>
      <c r="BW23" s="207"/>
      <c r="BX23" s="207"/>
      <c r="BY23" s="207"/>
      <c r="BZ23" s="207"/>
      <c r="CA23" s="207"/>
      <c r="CB23" s="207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</row>
    <row r="24" spans="2:92" ht="9.9499999999999993" customHeight="1" x14ac:dyDescent="0.15">
      <c r="B24" s="191"/>
      <c r="C24" s="191"/>
      <c r="D24" s="191"/>
      <c r="E24" s="191"/>
      <c r="F24" s="103"/>
      <c r="G24" s="167"/>
      <c r="H24" s="168"/>
      <c r="I24" s="168"/>
      <c r="J24" s="169"/>
      <c r="K24" s="102"/>
      <c r="L24" s="102"/>
      <c r="M24" s="102"/>
      <c r="N24" s="102"/>
      <c r="O24" s="102"/>
      <c r="P24" s="167"/>
      <c r="Q24" s="168"/>
      <c r="R24" s="168"/>
      <c r="S24" s="169"/>
      <c r="T24" s="102"/>
      <c r="U24" s="102"/>
      <c r="V24" s="102"/>
      <c r="W24" s="102"/>
      <c r="X24" s="102"/>
      <c r="Y24" s="167"/>
      <c r="Z24" s="168"/>
      <c r="AA24" s="168"/>
      <c r="AB24" s="169"/>
      <c r="AC24" s="102"/>
      <c r="AD24" s="102"/>
      <c r="AE24" s="102"/>
      <c r="AF24" s="102"/>
      <c r="AG24" s="102"/>
      <c r="AH24" s="167"/>
      <c r="AI24" s="168"/>
      <c r="AJ24" s="168"/>
      <c r="AK24" s="169"/>
      <c r="AL24" s="71"/>
      <c r="AM24" s="115">
        <v>18</v>
      </c>
      <c r="AN24" s="207">
        <f>計算機!B101</f>
        <v>0</v>
      </c>
      <c r="AO24" s="207"/>
      <c r="AP24" s="207"/>
      <c r="AQ24" s="207"/>
      <c r="AR24" s="207"/>
      <c r="AS24" s="114">
        <f>計算機!E101</f>
        <v>0</v>
      </c>
      <c r="AT24" s="277"/>
      <c r="AU24" s="277"/>
      <c r="AV24" s="277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  <c r="BI24" s="213"/>
      <c r="BJ24" s="213"/>
      <c r="BK24" s="213"/>
      <c r="BL24" s="213"/>
      <c r="BM24" s="207"/>
      <c r="BN24" s="207"/>
      <c r="BO24" s="207"/>
      <c r="BP24" s="207"/>
      <c r="BQ24" s="207"/>
      <c r="BR24" s="207"/>
      <c r="BS24" s="207"/>
      <c r="BT24" s="207"/>
      <c r="BU24" s="207"/>
      <c r="BV24" s="207"/>
      <c r="BW24" s="207"/>
      <c r="BX24" s="207"/>
      <c r="BY24" s="207"/>
      <c r="BZ24" s="207"/>
      <c r="CA24" s="207"/>
      <c r="CB24" s="207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</row>
    <row r="25" spans="2:92" ht="9.9499999999999993" customHeight="1" x14ac:dyDescent="0.15">
      <c r="B25" s="103"/>
      <c r="C25" s="185" t="s">
        <v>30</v>
      </c>
      <c r="D25" s="186"/>
      <c r="E25" s="186"/>
      <c r="F25" s="187"/>
      <c r="G25" s="167"/>
      <c r="H25" s="168"/>
      <c r="I25" s="168"/>
      <c r="J25" s="169"/>
      <c r="K25" s="102"/>
      <c r="L25" s="185" t="s">
        <v>31</v>
      </c>
      <c r="M25" s="186"/>
      <c r="N25" s="186"/>
      <c r="O25" s="187"/>
      <c r="P25" s="167"/>
      <c r="Q25" s="168"/>
      <c r="R25" s="168"/>
      <c r="S25" s="169"/>
      <c r="T25" s="102"/>
      <c r="U25" s="185" t="s">
        <v>32</v>
      </c>
      <c r="V25" s="186"/>
      <c r="W25" s="186"/>
      <c r="X25" s="187"/>
      <c r="Y25" s="167"/>
      <c r="Z25" s="168"/>
      <c r="AA25" s="168"/>
      <c r="AB25" s="169"/>
      <c r="AC25" s="102"/>
      <c r="AD25" s="185" t="s">
        <v>33</v>
      </c>
      <c r="AE25" s="186"/>
      <c r="AF25" s="186"/>
      <c r="AG25" s="187"/>
      <c r="AH25" s="167"/>
      <c r="AI25" s="168"/>
      <c r="AJ25" s="168"/>
      <c r="AK25" s="169"/>
      <c r="AL25" s="71"/>
      <c r="AM25" s="115">
        <v>19</v>
      </c>
      <c r="AN25" s="207">
        <f>計算機!B102</f>
        <v>0</v>
      </c>
      <c r="AO25" s="207"/>
      <c r="AP25" s="207"/>
      <c r="AQ25" s="207"/>
      <c r="AR25" s="207"/>
      <c r="AS25" s="114">
        <f>計算機!E102</f>
        <v>0</v>
      </c>
      <c r="AT25" s="277"/>
      <c r="AU25" s="277"/>
      <c r="AV25" s="277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  <c r="BI25" s="213"/>
      <c r="BJ25" s="213"/>
      <c r="BK25" s="213"/>
      <c r="BL25" s="213"/>
      <c r="BM25" s="207"/>
      <c r="BN25" s="207"/>
      <c r="BO25" s="207"/>
      <c r="BP25" s="207"/>
      <c r="BQ25" s="207"/>
      <c r="BR25" s="207"/>
      <c r="BS25" s="207"/>
      <c r="BT25" s="207"/>
      <c r="BU25" s="207"/>
      <c r="BV25" s="207"/>
      <c r="BW25" s="207"/>
      <c r="BX25" s="207"/>
      <c r="BY25" s="207"/>
      <c r="BZ25" s="207"/>
      <c r="CA25" s="207"/>
      <c r="CB25" s="207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</row>
    <row r="26" spans="2:92" ht="9.9499999999999993" customHeight="1" x14ac:dyDescent="0.15">
      <c r="B26" s="103"/>
      <c r="C26" s="188"/>
      <c r="D26" s="189"/>
      <c r="E26" s="189"/>
      <c r="F26" s="190"/>
      <c r="G26" s="170"/>
      <c r="H26" s="171"/>
      <c r="I26" s="171"/>
      <c r="J26" s="172"/>
      <c r="K26" s="102"/>
      <c r="L26" s="188"/>
      <c r="M26" s="189"/>
      <c r="N26" s="189"/>
      <c r="O26" s="190"/>
      <c r="P26" s="170"/>
      <c r="Q26" s="171"/>
      <c r="R26" s="171"/>
      <c r="S26" s="172"/>
      <c r="T26" s="102"/>
      <c r="U26" s="188"/>
      <c r="V26" s="189"/>
      <c r="W26" s="189"/>
      <c r="X26" s="190"/>
      <c r="Y26" s="170"/>
      <c r="Z26" s="171"/>
      <c r="AA26" s="171"/>
      <c r="AB26" s="172"/>
      <c r="AC26" s="102"/>
      <c r="AD26" s="188"/>
      <c r="AE26" s="189"/>
      <c r="AF26" s="189"/>
      <c r="AG26" s="190"/>
      <c r="AH26" s="170"/>
      <c r="AI26" s="171"/>
      <c r="AJ26" s="171"/>
      <c r="AK26" s="172"/>
      <c r="AL26" s="71"/>
      <c r="AM26" s="115">
        <v>20</v>
      </c>
      <c r="AN26" s="207">
        <f>計算機!B103</f>
        <v>0</v>
      </c>
      <c r="AO26" s="207"/>
      <c r="AP26" s="207"/>
      <c r="AQ26" s="207"/>
      <c r="AR26" s="207"/>
      <c r="AS26" s="114">
        <f>計算機!E103</f>
        <v>0</v>
      </c>
      <c r="AT26" s="277"/>
      <c r="AU26" s="277"/>
      <c r="AV26" s="277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  <c r="BI26" s="213"/>
      <c r="BJ26" s="213"/>
      <c r="BK26" s="213"/>
      <c r="BL26" s="213"/>
      <c r="BM26" s="207"/>
      <c r="BN26" s="207"/>
      <c r="BO26" s="207"/>
      <c r="BP26" s="207"/>
      <c r="BQ26" s="207"/>
      <c r="BR26" s="207"/>
      <c r="BS26" s="207"/>
      <c r="BT26" s="207"/>
      <c r="BU26" s="207"/>
      <c r="BV26" s="207"/>
      <c r="BW26" s="207"/>
      <c r="BX26" s="207"/>
      <c r="BY26" s="207"/>
      <c r="BZ26" s="207"/>
      <c r="CA26" s="207"/>
      <c r="CB26" s="207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</row>
    <row r="27" spans="2:92" ht="9.9499999999999993" customHeight="1" x14ac:dyDescent="0.15">
      <c r="B27" s="103"/>
      <c r="C27" s="180" t="s">
        <v>34</v>
      </c>
      <c r="D27" s="181"/>
      <c r="E27" s="181"/>
      <c r="F27" s="181"/>
      <c r="G27" s="182"/>
      <c r="H27" s="195">
        <f>計算機!E32</f>
        <v>0</v>
      </c>
      <c r="I27" s="196"/>
      <c r="J27" s="105" t="s">
        <v>47</v>
      </c>
      <c r="K27" s="106"/>
      <c r="L27" s="180" t="s">
        <v>37</v>
      </c>
      <c r="M27" s="181"/>
      <c r="N27" s="181"/>
      <c r="O27" s="181"/>
      <c r="P27" s="182"/>
      <c r="Q27" s="195">
        <f>計算機!E38</f>
        <v>0</v>
      </c>
      <c r="R27" s="196"/>
      <c r="S27" s="105" t="s">
        <v>47</v>
      </c>
      <c r="T27" s="107"/>
      <c r="U27" s="180" t="s">
        <v>41</v>
      </c>
      <c r="V27" s="181"/>
      <c r="W27" s="181"/>
      <c r="X27" s="181"/>
      <c r="Y27" s="182"/>
      <c r="Z27" s="195">
        <f>計算機!E44</f>
        <v>0</v>
      </c>
      <c r="AA27" s="196"/>
      <c r="AB27" s="105" t="s">
        <v>47</v>
      </c>
      <c r="AC27" s="106"/>
      <c r="AD27" s="180" t="s">
        <v>44</v>
      </c>
      <c r="AE27" s="181"/>
      <c r="AF27" s="181"/>
      <c r="AG27" s="181"/>
      <c r="AH27" s="182"/>
      <c r="AI27" s="195">
        <f>計算機!E50</f>
        <v>0</v>
      </c>
      <c r="AJ27" s="196"/>
      <c r="AK27" s="105" t="s">
        <v>47</v>
      </c>
      <c r="AL27" s="71"/>
      <c r="AM27" s="102"/>
      <c r="AN27" s="102"/>
      <c r="AO27" s="102"/>
      <c r="AP27" s="102"/>
      <c r="AQ27" s="102"/>
      <c r="AR27" s="102"/>
      <c r="AS27" s="102"/>
      <c r="AT27" s="116"/>
      <c r="AU27" s="116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</row>
    <row r="28" spans="2:92" ht="9.9499999999999993" customHeight="1" x14ac:dyDescent="0.15">
      <c r="B28" s="103"/>
      <c r="C28" s="180" t="s">
        <v>35</v>
      </c>
      <c r="D28" s="181"/>
      <c r="E28" s="181"/>
      <c r="F28" s="181"/>
      <c r="G28" s="182"/>
      <c r="H28" s="195">
        <f>計算機!E33</f>
        <v>0</v>
      </c>
      <c r="I28" s="196"/>
      <c r="J28" s="105" t="s">
        <v>47</v>
      </c>
      <c r="K28" s="106"/>
      <c r="L28" s="180" t="s">
        <v>38</v>
      </c>
      <c r="M28" s="181"/>
      <c r="N28" s="181"/>
      <c r="O28" s="181"/>
      <c r="P28" s="182"/>
      <c r="Q28" s="195">
        <f>計算機!E39</f>
        <v>0</v>
      </c>
      <c r="R28" s="196"/>
      <c r="S28" s="105" t="s">
        <v>47</v>
      </c>
      <c r="T28" s="107"/>
      <c r="U28" s="180" t="s">
        <v>42</v>
      </c>
      <c r="V28" s="181"/>
      <c r="W28" s="181"/>
      <c r="X28" s="181"/>
      <c r="Y28" s="182"/>
      <c r="Z28" s="195">
        <f>計算機!E45</f>
        <v>0</v>
      </c>
      <c r="AA28" s="196"/>
      <c r="AB28" s="105" t="s">
        <v>47</v>
      </c>
      <c r="AC28" s="106"/>
      <c r="AD28" s="180" t="s">
        <v>45</v>
      </c>
      <c r="AE28" s="181"/>
      <c r="AF28" s="181"/>
      <c r="AG28" s="181"/>
      <c r="AH28" s="182"/>
      <c r="AI28" s="195">
        <f>計算機!E51</f>
        <v>0</v>
      </c>
      <c r="AJ28" s="196"/>
      <c r="AK28" s="105" t="s">
        <v>47</v>
      </c>
      <c r="AL28" s="71"/>
      <c r="AM28" s="207" t="s">
        <v>90</v>
      </c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  <c r="BI28" s="207"/>
      <c r="BJ28" s="207"/>
      <c r="BK28" s="207"/>
      <c r="BL28" s="207"/>
      <c r="BM28" s="207"/>
      <c r="BN28" s="207"/>
      <c r="BO28" s="207"/>
      <c r="BP28" s="207"/>
      <c r="BQ28" s="207"/>
      <c r="BR28" s="207"/>
      <c r="BS28" s="207"/>
      <c r="BT28" s="207"/>
      <c r="BU28" s="207"/>
      <c r="BV28" s="207"/>
      <c r="BW28" s="207"/>
      <c r="BX28" s="207"/>
      <c r="BY28" s="207"/>
      <c r="BZ28" s="207"/>
      <c r="CA28" s="207"/>
      <c r="CB28" s="207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</row>
    <row r="29" spans="2:92" ht="9.9499999999999993" customHeight="1" x14ac:dyDescent="0.15">
      <c r="B29" s="103"/>
      <c r="C29" s="192" t="s">
        <v>36</v>
      </c>
      <c r="D29" s="193"/>
      <c r="E29" s="181"/>
      <c r="F29" s="181"/>
      <c r="G29" s="182"/>
      <c r="H29" s="195">
        <f>計算機!E34</f>
        <v>0</v>
      </c>
      <c r="I29" s="196"/>
      <c r="J29" s="105" t="s">
        <v>47</v>
      </c>
      <c r="K29" s="106"/>
      <c r="L29" s="192" t="s">
        <v>40</v>
      </c>
      <c r="M29" s="193"/>
      <c r="N29" s="181"/>
      <c r="O29" s="181"/>
      <c r="P29" s="182"/>
      <c r="Q29" s="195">
        <f>計算機!E40</f>
        <v>0</v>
      </c>
      <c r="R29" s="196"/>
      <c r="S29" s="105" t="s">
        <v>47</v>
      </c>
      <c r="T29" s="107"/>
      <c r="U29" s="192" t="s">
        <v>43</v>
      </c>
      <c r="V29" s="193"/>
      <c r="W29" s="181"/>
      <c r="X29" s="181"/>
      <c r="Y29" s="182"/>
      <c r="Z29" s="195">
        <f>計算機!E46</f>
        <v>0</v>
      </c>
      <c r="AA29" s="196"/>
      <c r="AB29" s="105" t="s">
        <v>47</v>
      </c>
      <c r="AC29" s="106"/>
      <c r="AD29" s="192" t="s">
        <v>46</v>
      </c>
      <c r="AE29" s="193"/>
      <c r="AF29" s="181"/>
      <c r="AG29" s="181"/>
      <c r="AH29" s="182"/>
      <c r="AI29" s="195">
        <f>計算機!E52</f>
        <v>0</v>
      </c>
      <c r="AJ29" s="196"/>
      <c r="AK29" s="105" t="s">
        <v>47</v>
      </c>
      <c r="AL29" s="71"/>
      <c r="AM29" s="117"/>
      <c r="AN29" s="206" t="s">
        <v>80</v>
      </c>
      <c r="AO29" s="206"/>
      <c r="AP29" s="206"/>
      <c r="AQ29" s="206"/>
      <c r="AR29" s="206"/>
      <c r="AS29" s="112" t="s">
        <v>47</v>
      </c>
      <c r="AT29" s="279" t="s">
        <v>81</v>
      </c>
      <c r="AU29" s="279"/>
      <c r="AV29" s="279"/>
      <c r="AW29" s="206" t="s">
        <v>82</v>
      </c>
      <c r="AX29" s="206"/>
      <c r="AY29" s="206"/>
      <c r="AZ29" s="206" t="s">
        <v>83</v>
      </c>
      <c r="BA29" s="206"/>
      <c r="BB29" s="206"/>
      <c r="BC29" s="206" t="s">
        <v>84</v>
      </c>
      <c r="BD29" s="206"/>
      <c r="BE29" s="206"/>
      <c r="BF29" s="206" t="s">
        <v>85</v>
      </c>
      <c r="BG29" s="206"/>
      <c r="BH29" s="206"/>
      <c r="BI29" s="279" t="s">
        <v>86</v>
      </c>
      <c r="BJ29" s="279"/>
      <c r="BK29" s="206" t="s">
        <v>87</v>
      </c>
      <c r="BL29" s="206"/>
      <c r="BM29" s="278" t="s">
        <v>88</v>
      </c>
      <c r="BN29" s="278"/>
      <c r="BO29" s="278"/>
      <c r="BP29" s="278"/>
      <c r="BQ29" s="278"/>
      <c r="BR29" s="278"/>
      <c r="BS29" s="278"/>
      <c r="BT29" s="278"/>
      <c r="BU29" s="278"/>
      <c r="BV29" s="278"/>
      <c r="BW29" s="278"/>
      <c r="BX29" s="278"/>
      <c r="BY29" s="278"/>
      <c r="BZ29" s="278"/>
      <c r="CA29" s="206" t="s">
        <v>89</v>
      </c>
      <c r="CB29" s="206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</row>
    <row r="30" spans="2:92" ht="9.9499999999999993" customHeight="1" x14ac:dyDescent="0.15">
      <c r="B30" s="103"/>
      <c r="C30" s="192" t="s">
        <v>36</v>
      </c>
      <c r="D30" s="193"/>
      <c r="E30" s="181"/>
      <c r="F30" s="181"/>
      <c r="G30" s="182"/>
      <c r="H30" s="195">
        <f>計算機!E36</f>
        <v>0</v>
      </c>
      <c r="I30" s="196"/>
      <c r="J30" s="105" t="s">
        <v>47</v>
      </c>
      <c r="K30" s="106"/>
      <c r="L30" s="192" t="s">
        <v>39</v>
      </c>
      <c r="M30" s="193"/>
      <c r="N30" s="181"/>
      <c r="O30" s="181"/>
      <c r="P30" s="182"/>
      <c r="Q30" s="195">
        <f>計算機!E41</f>
        <v>0</v>
      </c>
      <c r="R30" s="196"/>
      <c r="S30" s="105" t="s">
        <v>47</v>
      </c>
      <c r="T30" s="107"/>
      <c r="U30" s="192" t="s">
        <v>43</v>
      </c>
      <c r="V30" s="193"/>
      <c r="W30" s="181"/>
      <c r="X30" s="181"/>
      <c r="Y30" s="182"/>
      <c r="Z30" s="195">
        <f>計算機!E47</f>
        <v>0</v>
      </c>
      <c r="AA30" s="196"/>
      <c r="AB30" s="105" t="s">
        <v>47</v>
      </c>
      <c r="AC30" s="106"/>
      <c r="AD30" s="192" t="s">
        <v>46</v>
      </c>
      <c r="AE30" s="193"/>
      <c r="AF30" s="181"/>
      <c r="AG30" s="181"/>
      <c r="AH30" s="182"/>
      <c r="AI30" s="195">
        <f>計算機!E53</f>
        <v>0</v>
      </c>
      <c r="AJ30" s="196"/>
      <c r="AK30" s="105" t="s">
        <v>47</v>
      </c>
      <c r="AL30" s="71"/>
      <c r="AM30" s="115">
        <v>1</v>
      </c>
      <c r="AN30" s="207">
        <f>計算機!B107</f>
        <v>0</v>
      </c>
      <c r="AO30" s="207"/>
      <c r="AP30" s="207"/>
      <c r="AQ30" s="207"/>
      <c r="AR30" s="207"/>
      <c r="AS30" s="114">
        <f>計算機!E107</f>
        <v>0</v>
      </c>
      <c r="AT30" s="277"/>
      <c r="AU30" s="277"/>
      <c r="AV30" s="277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  <c r="BI30" s="213"/>
      <c r="BJ30" s="213"/>
      <c r="BK30" s="213"/>
      <c r="BL30" s="213"/>
      <c r="BM30" s="207"/>
      <c r="BN30" s="207"/>
      <c r="BO30" s="207"/>
      <c r="BP30" s="207"/>
      <c r="BQ30" s="207"/>
      <c r="BR30" s="207"/>
      <c r="BS30" s="207"/>
      <c r="BT30" s="207"/>
      <c r="BU30" s="207"/>
      <c r="BV30" s="207"/>
      <c r="BW30" s="207"/>
      <c r="BX30" s="207"/>
      <c r="BY30" s="207"/>
      <c r="BZ30" s="207"/>
      <c r="CA30" s="207"/>
      <c r="CB30" s="207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</row>
    <row r="31" spans="2:92" ht="9.9499999999999993" customHeight="1" x14ac:dyDescent="0.15">
      <c r="B31" s="103"/>
      <c r="C31" s="192"/>
      <c r="D31" s="193"/>
      <c r="E31" s="193"/>
      <c r="F31" s="193"/>
      <c r="G31" s="194"/>
      <c r="H31" s="195">
        <f>計算機!E36</f>
        <v>0</v>
      </c>
      <c r="I31" s="196"/>
      <c r="J31" s="105" t="s">
        <v>47</v>
      </c>
      <c r="K31" s="106"/>
      <c r="L31" s="192"/>
      <c r="M31" s="193"/>
      <c r="N31" s="193"/>
      <c r="O31" s="193"/>
      <c r="P31" s="194"/>
      <c r="Q31" s="195">
        <f>計算機!E42</f>
        <v>0</v>
      </c>
      <c r="R31" s="196"/>
      <c r="S31" s="105" t="s">
        <v>47</v>
      </c>
      <c r="T31" s="107"/>
      <c r="U31" s="192"/>
      <c r="V31" s="193"/>
      <c r="W31" s="193"/>
      <c r="X31" s="193"/>
      <c r="Y31" s="194"/>
      <c r="Z31" s="195">
        <f>計算機!E48</f>
        <v>0</v>
      </c>
      <c r="AA31" s="196"/>
      <c r="AB31" s="105" t="s">
        <v>47</v>
      </c>
      <c r="AC31" s="106"/>
      <c r="AD31" s="192"/>
      <c r="AE31" s="193"/>
      <c r="AF31" s="193"/>
      <c r="AG31" s="193"/>
      <c r="AH31" s="194"/>
      <c r="AI31" s="195">
        <f>計算機!E54</f>
        <v>0</v>
      </c>
      <c r="AJ31" s="196"/>
      <c r="AK31" s="105" t="s">
        <v>48</v>
      </c>
      <c r="AL31" s="71"/>
      <c r="AM31" s="115">
        <v>2</v>
      </c>
      <c r="AN31" s="207">
        <f>計算機!B108</f>
        <v>0</v>
      </c>
      <c r="AO31" s="207"/>
      <c r="AP31" s="207"/>
      <c r="AQ31" s="207"/>
      <c r="AR31" s="207"/>
      <c r="AS31" s="114">
        <f>計算機!E108</f>
        <v>0</v>
      </c>
      <c r="AT31" s="277"/>
      <c r="AU31" s="277"/>
      <c r="AV31" s="277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  <c r="BI31" s="213"/>
      <c r="BJ31" s="213"/>
      <c r="BK31" s="213"/>
      <c r="BL31" s="213"/>
      <c r="BM31" s="207"/>
      <c r="BN31" s="207"/>
      <c r="BO31" s="207"/>
      <c r="BP31" s="207"/>
      <c r="BQ31" s="207"/>
      <c r="BR31" s="207"/>
      <c r="BS31" s="207"/>
      <c r="BT31" s="207"/>
      <c r="BU31" s="207"/>
      <c r="BV31" s="207"/>
      <c r="BW31" s="207"/>
      <c r="BX31" s="207"/>
      <c r="BY31" s="207"/>
      <c r="BZ31" s="207"/>
      <c r="CA31" s="207"/>
      <c r="CB31" s="207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</row>
    <row r="32" spans="2:92" ht="9.9499999999999993" customHeight="1" x14ac:dyDescent="0.15"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8"/>
      <c r="R32" s="108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71"/>
      <c r="AM32" s="115">
        <v>3</v>
      </c>
      <c r="AN32" s="207">
        <f>計算機!B109</f>
        <v>0</v>
      </c>
      <c r="AO32" s="207"/>
      <c r="AP32" s="207"/>
      <c r="AQ32" s="207"/>
      <c r="AR32" s="207"/>
      <c r="AS32" s="114">
        <f>計算機!E109</f>
        <v>0</v>
      </c>
      <c r="AT32" s="277"/>
      <c r="AU32" s="277"/>
      <c r="AV32" s="277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  <c r="BI32" s="213"/>
      <c r="BJ32" s="213"/>
      <c r="BK32" s="213"/>
      <c r="BL32" s="213"/>
      <c r="BM32" s="207"/>
      <c r="BN32" s="207"/>
      <c r="BO32" s="207"/>
      <c r="BP32" s="207"/>
      <c r="BQ32" s="207"/>
      <c r="BR32" s="207"/>
      <c r="BS32" s="207"/>
      <c r="BT32" s="207"/>
      <c r="BU32" s="207"/>
      <c r="BV32" s="207"/>
      <c r="BW32" s="207"/>
      <c r="BX32" s="207"/>
      <c r="BY32" s="207"/>
      <c r="BZ32" s="207"/>
      <c r="CA32" s="207"/>
      <c r="CB32" s="207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</row>
    <row r="33" spans="2:92" ht="9.9499999999999993" customHeight="1" x14ac:dyDescent="0.15">
      <c r="B33" s="197" t="s">
        <v>49</v>
      </c>
      <c r="C33" s="198"/>
      <c r="D33" s="198"/>
      <c r="E33" s="198"/>
      <c r="F33" s="198"/>
      <c r="G33" s="198"/>
      <c r="H33" s="198"/>
      <c r="I33" s="198"/>
      <c r="J33" s="198"/>
      <c r="K33" s="199"/>
      <c r="L33" s="102"/>
      <c r="M33" s="177" t="s">
        <v>58</v>
      </c>
      <c r="N33" s="178"/>
      <c r="O33" s="178"/>
      <c r="P33" s="178"/>
      <c r="Q33" s="178"/>
      <c r="R33" s="178"/>
      <c r="S33" s="178"/>
      <c r="T33" s="179"/>
      <c r="U33" s="164">
        <f>計算機!G59</f>
        <v>20</v>
      </c>
      <c r="V33" s="165"/>
      <c r="W33" s="165"/>
      <c r="X33" s="166"/>
      <c r="Y33" s="102"/>
      <c r="Z33" s="177" t="s">
        <v>59</v>
      </c>
      <c r="AA33" s="178"/>
      <c r="AB33" s="178"/>
      <c r="AC33" s="178"/>
      <c r="AD33" s="178"/>
      <c r="AE33" s="178"/>
      <c r="AF33" s="178"/>
      <c r="AG33" s="179"/>
      <c r="AH33" s="164">
        <f>計算機!G62</f>
        <v>0</v>
      </c>
      <c r="AI33" s="165"/>
      <c r="AJ33" s="165"/>
      <c r="AK33" s="166"/>
      <c r="AL33" s="71"/>
      <c r="AM33" s="115">
        <v>4</v>
      </c>
      <c r="AN33" s="207">
        <f>計算機!B110</f>
        <v>0</v>
      </c>
      <c r="AO33" s="207"/>
      <c r="AP33" s="207"/>
      <c r="AQ33" s="207"/>
      <c r="AR33" s="207"/>
      <c r="AS33" s="114">
        <f>計算機!E110</f>
        <v>0</v>
      </c>
      <c r="AT33" s="277"/>
      <c r="AU33" s="277"/>
      <c r="AV33" s="277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  <c r="BI33" s="213"/>
      <c r="BJ33" s="213"/>
      <c r="BK33" s="213"/>
      <c r="BL33" s="213"/>
      <c r="BM33" s="207"/>
      <c r="BN33" s="207"/>
      <c r="BO33" s="207"/>
      <c r="BP33" s="207"/>
      <c r="BQ33" s="207"/>
      <c r="BR33" s="207"/>
      <c r="BS33" s="207"/>
      <c r="BT33" s="207"/>
      <c r="BU33" s="207"/>
      <c r="BV33" s="207"/>
      <c r="BW33" s="207"/>
      <c r="BX33" s="207"/>
      <c r="BY33" s="207"/>
      <c r="BZ33" s="207"/>
      <c r="CA33" s="207"/>
      <c r="CB33" s="207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</row>
    <row r="34" spans="2:92" ht="9.9499999999999993" customHeight="1" x14ac:dyDescent="0.15">
      <c r="B34" s="192" t="s">
        <v>50</v>
      </c>
      <c r="C34" s="193"/>
      <c r="D34" s="194"/>
      <c r="E34" s="192"/>
      <c r="F34" s="193"/>
      <c r="G34" s="193"/>
      <c r="H34" s="193"/>
      <c r="I34" s="193"/>
      <c r="J34" s="193"/>
      <c r="K34" s="194"/>
      <c r="L34" s="102"/>
      <c r="M34" s="173" t="s">
        <v>67</v>
      </c>
      <c r="N34" s="174"/>
      <c r="O34" s="102"/>
      <c r="P34" s="173" t="s">
        <v>32</v>
      </c>
      <c r="Q34" s="174"/>
      <c r="R34" s="102"/>
      <c r="S34" s="102"/>
      <c r="T34" s="102"/>
      <c r="U34" s="167"/>
      <c r="V34" s="168"/>
      <c r="W34" s="168"/>
      <c r="X34" s="169"/>
      <c r="Y34" s="102"/>
      <c r="Z34" s="173" t="s">
        <v>68</v>
      </c>
      <c r="AA34" s="184"/>
      <c r="AB34" s="174"/>
      <c r="AC34" s="102"/>
      <c r="AD34" s="173" t="s">
        <v>69</v>
      </c>
      <c r="AE34" s="184"/>
      <c r="AF34" s="174"/>
      <c r="AG34" s="102"/>
      <c r="AH34" s="167"/>
      <c r="AI34" s="168"/>
      <c r="AJ34" s="168"/>
      <c r="AK34" s="169"/>
      <c r="AL34" s="71"/>
      <c r="AM34" s="115">
        <v>5</v>
      </c>
      <c r="AN34" s="207">
        <f>計算機!B111</f>
        <v>0</v>
      </c>
      <c r="AO34" s="207"/>
      <c r="AP34" s="207"/>
      <c r="AQ34" s="207"/>
      <c r="AR34" s="207"/>
      <c r="AS34" s="114">
        <f>計算機!E111</f>
        <v>0</v>
      </c>
      <c r="AT34" s="277"/>
      <c r="AU34" s="277"/>
      <c r="AV34" s="277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  <c r="BI34" s="213"/>
      <c r="BJ34" s="213"/>
      <c r="BK34" s="213"/>
      <c r="BL34" s="213"/>
      <c r="BM34" s="207"/>
      <c r="BN34" s="207"/>
      <c r="BO34" s="207"/>
      <c r="BP34" s="207"/>
      <c r="BQ34" s="207"/>
      <c r="BR34" s="207"/>
      <c r="BS34" s="207"/>
      <c r="BT34" s="207"/>
      <c r="BU34" s="207"/>
      <c r="BV34" s="207"/>
      <c r="BW34" s="207"/>
      <c r="BX34" s="207"/>
      <c r="BY34" s="207"/>
      <c r="BZ34" s="207"/>
      <c r="CA34" s="207"/>
      <c r="CB34" s="207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</row>
    <row r="35" spans="2:92" ht="9.9499999999999993" customHeight="1" x14ac:dyDescent="0.15">
      <c r="B35" s="192" t="s">
        <v>51</v>
      </c>
      <c r="C35" s="193"/>
      <c r="D35" s="194"/>
      <c r="E35" s="192"/>
      <c r="F35" s="193"/>
      <c r="G35" s="193"/>
      <c r="H35" s="193"/>
      <c r="I35" s="193"/>
      <c r="J35" s="193"/>
      <c r="K35" s="194"/>
      <c r="L35" s="102"/>
      <c r="M35" s="157">
        <f>計算機!C59</f>
        <v>0</v>
      </c>
      <c r="N35" s="159"/>
      <c r="O35" s="175" t="s">
        <v>66</v>
      </c>
      <c r="P35" s="157">
        <f>計算機!E59</f>
        <v>0</v>
      </c>
      <c r="Q35" s="159"/>
      <c r="R35" s="200" t="s">
        <v>251</v>
      </c>
      <c r="S35" s="201"/>
      <c r="T35" s="202"/>
      <c r="U35" s="167"/>
      <c r="V35" s="168"/>
      <c r="W35" s="168"/>
      <c r="X35" s="169"/>
      <c r="Y35" s="102"/>
      <c r="Z35" s="157">
        <f>計算機!C62</f>
        <v>0</v>
      </c>
      <c r="AA35" s="158"/>
      <c r="AB35" s="159"/>
      <c r="AC35" s="175" t="s">
        <v>66</v>
      </c>
      <c r="AD35" s="157">
        <f>計算機!E62</f>
        <v>0</v>
      </c>
      <c r="AE35" s="158"/>
      <c r="AF35" s="159"/>
      <c r="AG35" s="175" t="s">
        <v>65</v>
      </c>
      <c r="AH35" s="167"/>
      <c r="AI35" s="168"/>
      <c r="AJ35" s="168"/>
      <c r="AK35" s="169"/>
      <c r="AL35" s="71"/>
      <c r="AM35" s="115">
        <v>6</v>
      </c>
      <c r="AN35" s="207">
        <f>計算機!B112</f>
        <v>0</v>
      </c>
      <c r="AO35" s="207"/>
      <c r="AP35" s="207"/>
      <c r="AQ35" s="207"/>
      <c r="AR35" s="207"/>
      <c r="AS35" s="114">
        <f>計算機!E112</f>
        <v>0</v>
      </c>
      <c r="AT35" s="277"/>
      <c r="AU35" s="277"/>
      <c r="AV35" s="277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  <c r="BI35" s="213"/>
      <c r="BJ35" s="213"/>
      <c r="BK35" s="213"/>
      <c r="BL35" s="213"/>
      <c r="BM35" s="207"/>
      <c r="BN35" s="207"/>
      <c r="BO35" s="207"/>
      <c r="BP35" s="207"/>
      <c r="BQ35" s="207"/>
      <c r="BR35" s="207"/>
      <c r="BS35" s="207"/>
      <c r="BT35" s="207"/>
      <c r="BU35" s="207"/>
      <c r="BV35" s="207"/>
      <c r="BW35" s="207"/>
      <c r="BX35" s="207"/>
      <c r="BY35" s="207"/>
      <c r="BZ35" s="207"/>
      <c r="CA35" s="207"/>
      <c r="CB35" s="207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</row>
    <row r="36" spans="2:92" ht="9.9499999999999993" customHeight="1" x14ac:dyDescent="0.15">
      <c r="B36" s="173" t="s">
        <v>52</v>
      </c>
      <c r="C36" s="184"/>
      <c r="D36" s="174"/>
      <c r="E36" s="192"/>
      <c r="F36" s="193"/>
      <c r="G36" s="193"/>
      <c r="H36" s="193"/>
      <c r="I36" s="193"/>
      <c r="J36" s="193"/>
      <c r="K36" s="194"/>
      <c r="L36" s="102"/>
      <c r="M36" s="160"/>
      <c r="N36" s="162"/>
      <c r="O36" s="176"/>
      <c r="P36" s="160"/>
      <c r="Q36" s="162"/>
      <c r="R36" s="203"/>
      <c r="S36" s="204"/>
      <c r="T36" s="205"/>
      <c r="U36" s="170"/>
      <c r="V36" s="171"/>
      <c r="W36" s="171"/>
      <c r="X36" s="172"/>
      <c r="Y36" s="102"/>
      <c r="Z36" s="160"/>
      <c r="AA36" s="161"/>
      <c r="AB36" s="162"/>
      <c r="AC36" s="176"/>
      <c r="AD36" s="160"/>
      <c r="AE36" s="161"/>
      <c r="AF36" s="162"/>
      <c r="AG36" s="176"/>
      <c r="AH36" s="170"/>
      <c r="AI36" s="171"/>
      <c r="AJ36" s="171"/>
      <c r="AK36" s="172"/>
      <c r="AL36" s="71"/>
      <c r="AM36" s="115">
        <v>7</v>
      </c>
      <c r="AN36" s="207">
        <f>計算機!B113</f>
        <v>0</v>
      </c>
      <c r="AO36" s="207"/>
      <c r="AP36" s="207"/>
      <c r="AQ36" s="207"/>
      <c r="AR36" s="207"/>
      <c r="AS36" s="114">
        <f>計算機!E113</f>
        <v>0</v>
      </c>
      <c r="AT36" s="277"/>
      <c r="AU36" s="277"/>
      <c r="AV36" s="277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  <c r="BI36" s="213"/>
      <c r="BJ36" s="213"/>
      <c r="BK36" s="213"/>
      <c r="BL36" s="213"/>
      <c r="BM36" s="207"/>
      <c r="BN36" s="207"/>
      <c r="BO36" s="207"/>
      <c r="BP36" s="207"/>
      <c r="BQ36" s="207"/>
      <c r="BR36" s="207"/>
      <c r="BS36" s="207"/>
      <c r="BT36" s="207"/>
      <c r="BU36" s="207"/>
      <c r="BV36" s="207"/>
      <c r="BW36" s="207"/>
      <c r="BX36" s="207"/>
      <c r="BY36" s="207"/>
      <c r="BZ36" s="207"/>
      <c r="CA36" s="207"/>
      <c r="CB36" s="207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</row>
    <row r="37" spans="2:92" ht="9.9499999999999993" customHeight="1" x14ac:dyDescent="0.15">
      <c r="B37" s="254" t="s">
        <v>54</v>
      </c>
      <c r="C37" s="255"/>
      <c r="D37" s="256"/>
      <c r="E37" s="157">
        <f>計算機!C76</f>
        <v>0</v>
      </c>
      <c r="F37" s="159"/>
      <c r="G37" s="254" t="s">
        <v>55</v>
      </c>
      <c r="H37" s="255"/>
      <c r="I37" s="256"/>
      <c r="J37" s="157">
        <f>計算機!E76</f>
        <v>0</v>
      </c>
      <c r="K37" s="159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71"/>
      <c r="AM37" s="115">
        <v>8</v>
      </c>
      <c r="AN37" s="207">
        <f>計算機!B114</f>
        <v>0</v>
      </c>
      <c r="AO37" s="207"/>
      <c r="AP37" s="207"/>
      <c r="AQ37" s="207"/>
      <c r="AR37" s="207"/>
      <c r="AS37" s="114">
        <f>計算機!E114</f>
        <v>0</v>
      </c>
      <c r="AT37" s="277"/>
      <c r="AU37" s="277"/>
      <c r="AV37" s="277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  <c r="BI37" s="213"/>
      <c r="BJ37" s="213"/>
      <c r="BK37" s="213"/>
      <c r="BL37" s="213"/>
      <c r="BM37" s="207"/>
      <c r="BN37" s="207"/>
      <c r="BO37" s="207"/>
      <c r="BP37" s="207"/>
      <c r="BQ37" s="207"/>
      <c r="BR37" s="207"/>
      <c r="BS37" s="207"/>
      <c r="BT37" s="207"/>
      <c r="BU37" s="207"/>
      <c r="BV37" s="207"/>
      <c r="BW37" s="207"/>
      <c r="BX37" s="207"/>
      <c r="BY37" s="207"/>
      <c r="BZ37" s="207"/>
      <c r="CA37" s="207"/>
      <c r="CB37" s="207"/>
      <c r="CC37" s="72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</row>
    <row r="38" spans="2:92" ht="9.9499999999999993" customHeight="1" x14ac:dyDescent="0.15">
      <c r="B38" s="257"/>
      <c r="C38" s="258"/>
      <c r="D38" s="259"/>
      <c r="E38" s="253"/>
      <c r="F38" s="252"/>
      <c r="G38" s="257"/>
      <c r="H38" s="258"/>
      <c r="I38" s="259"/>
      <c r="J38" s="253"/>
      <c r="K38" s="252"/>
      <c r="L38" s="102"/>
      <c r="M38" s="180" t="s">
        <v>60</v>
      </c>
      <c r="N38" s="181"/>
      <c r="O38" s="181"/>
      <c r="P38" s="181"/>
      <c r="Q38" s="181"/>
      <c r="R38" s="181"/>
      <c r="S38" s="181"/>
      <c r="T38" s="181"/>
      <c r="U38" s="181"/>
      <c r="V38" s="181"/>
      <c r="W38" s="182"/>
      <c r="X38" s="102"/>
      <c r="Y38" s="177" t="s">
        <v>61</v>
      </c>
      <c r="Z38" s="178"/>
      <c r="AA38" s="178"/>
      <c r="AB38" s="178"/>
      <c r="AC38" s="178"/>
      <c r="AD38" s="178"/>
      <c r="AE38" s="178"/>
      <c r="AF38" s="178"/>
      <c r="AG38" s="179"/>
      <c r="AH38" s="164">
        <f>計算機!I67</f>
        <v>0</v>
      </c>
      <c r="AI38" s="165"/>
      <c r="AJ38" s="165"/>
      <c r="AK38" s="166"/>
      <c r="AL38" s="71"/>
      <c r="AM38" s="115">
        <v>9</v>
      </c>
      <c r="AN38" s="207">
        <f>計算機!B115</f>
        <v>0</v>
      </c>
      <c r="AO38" s="207"/>
      <c r="AP38" s="207"/>
      <c r="AQ38" s="207"/>
      <c r="AR38" s="207"/>
      <c r="AS38" s="114">
        <f>計算機!E115</f>
        <v>0</v>
      </c>
      <c r="AT38" s="277"/>
      <c r="AU38" s="277"/>
      <c r="AV38" s="277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  <c r="BI38" s="213"/>
      <c r="BJ38" s="213"/>
      <c r="BK38" s="213"/>
      <c r="BL38" s="213"/>
      <c r="BM38" s="207"/>
      <c r="BN38" s="207"/>
      <c r="BO38" s="207"/>
      <c r="BP38" s="207"/>
      <c r="BQ38" s="207"/>
      <c r="BR38" s="207"/>
      <c r="BS38" s="207"/>
      <c r="BT38" s="207"/>
      <c r="BU38" s="207"/>
      <c r="BV38" s="207"/>
      <c r="BW38" s="207"/>
      <c r="BX38" s="207"/>
      <c r="BY38" s="207"/>
      <c r="BZ38" s="207"/>
      <c r="CA38" s="207"/>
      <c r="CB38" s="207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</row>
    <row r="39" spans="2:92" ht="9.9499999999999993" customHeight="1" x14ac:dyDescent="0.15">
      <c r="B39" s="260"/>
      <c r="C39" s="261"/>
      <c r="D39" s="262"/>
      <c r="E39" s="160"/>
      <c r="F39" s="162"/>
      <c r="G39" s="260"/>
      <c r="H39" s="261"/>
      <c r="I39" s="262"/>
      <c r="J39" s="160"/>
      <c r="K39" s="162"/>
      <c r="L39" s="102"/>
      <c r="M39" s="164">
        <f>計算機!C64</f>
        <v>0</v>
      </c>
      <c r="N39" s="165"/>
      <c r="O39" s="165"/>
      <c r="P39" s="165"/>
      <c r="Q39" s="165"/>
      <c r="R39" s="165"/>
      <c r="S39" s="165"/>
      <c r="T39" s="165"/>
      <c r="U39" s="165"/>
      <c r="V39" s="165"/>
      <c r="W39" s="166"/>
      <c r="X39" s="102"/>
      <c r="Y39" s="173" t="s">
        <v>71</v>
      </c>
      <c r="Z39" s="174"/>
      <c r="AA39" s="102"/>
      <c r="AB39" s="173" t="s">
        <v>32</v>
      </c>
      <c r="AC39" s="174"/>
      <c r="AD39" s="102"/>
      <c r="AE39" s="173" t="s">
        <v>72</v>
      </c>
      <c r="AF39" s="174"/>
      <c r="AG39" s="102"/>
      <c r="AH39" s="167"/>
      <c r="AI39" s="168"/>
      <c r="AJ39" s="168"/>
      <c r="AK39" s="169"/>
      <c r="AL39" s="71"/>
      <c r="AM39" s="115">
        <v>10</v>
      </c>
      <c r="AN39" s="207">
        <f>計算機!B116</f>
        <v>0</v>
      </c>
      <c r="AO39" s="207"/>
      <c r="AP39" s="207"/>
      <c r="AQ39" s="207"/>
      <c r="AR39" s="207"/>
      <c r="AS39" s="114">
        <f>計算機!E116</f>
        <v>0</v>
      </c>
      <c r="AT39" s="277"/>
      <c r="AU39" s="277"/>
      <c r="AV39" s="277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  <c r="BI39" s="213"/>
      <c r="BJ39" s="213"/>
      <c r="BK39" s="213"/>
      <c r="BL39" s="213"/>
      <c r="BM39" s="207"/>
      <c r="BN39" s="207"/>
      <c r="BO39" s="207"/>
      <c r="BP39" s="207"/>
      <c r="BQ39" s="207"/>
      <c r="BR39" s="207"/>
      <c r="BS39" s="207"/>
      <c r="BT39" s="207"/>
      <c r="BU39" s="207"/>
      <c r="BV39" s="207"/>
      <c r="BW39" s="207"/>
      <c r="BX39" s="207"/>
      <c r="BY39" s="207"/>
      <c r="BZ39" s="207"/>
      <c r="CA39" s="207"/>
      <c r="CB39" s="207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</row>
    <row r="40" spans="2:92" ht="8.25" customHeight="1" x14ac:dyDescent="0.15">
      <c r="B40" s="254" t="s">
        <v>53</v>
      </c>
      <c r="C40" s="255"/>
      <c r="D40" s="256"/>
      <c r="E40" s="157">
        <f>計算機!C77</f>
        <v>0</v>
      </c>
      <c r="F40" s="159"/>
      <c r="G40" s="254" t="s">
        <v>55</v>
      </c>
      <c r="H40" s="255"/>
      <c r="I40" s="256"/>
      <c r="J40" s="157">
        <f>計算機!E77</f>
        <v>0</v>
      </c>
      <c r="K40" s="159"/>
      <c r="L40" s="102"/>
      <c r="M40" s="167"/>
      <c r="N40" s="168"/>
      <c r="O40" s="168"/>
      <c r="P40" s="168"/>
      <c r="Q40" s="168"/>
      <c r="R40" s="168"/>
      <c r="S40" s="168"/>
      <c r="T40" s="168"/>
      <c r="U40" s="168"/>
      <c r="V40" s="168"/>
      <c r="W40" s="169"/>
      <c r="X40" s="102"/>
      <c r="Y40" s="157">
        <f>計算機!C67</f>
        <v>0</v>
      </c>
      <c r="Z40" s="159"/>
      <c r="AA40" s="175" t="s">
        <v>66</v>
      </c>
      <c r="AB40" s="157">
        <f>計算機!E67</f>
        <v>0</v>
      </c>
      <c r="AC40" s="159"/>
      <c r="AD40" s="175" t="s">
        <v>70</v>
      </c>
      <c r="AE40" s="157">
        <f>計算機!G67</f>
        <v>0</v>
      </c>
      <c r="AF40" s="159"/>
      <c r="AG40" s="175" t="s">
        <v>65</v>
      </c>
      <c r="AH40" s="167"/>
      <c r="AI40" s="168"/>
      <c r="AJ40" s="168"/>
      <c r="AK40" s="169"/>
      <c r="AL40" s="71"/>
      <c r="AM40" s="102"/>
      <c r="AN40" s="102"/>
      <c r="AO40" s="102"/>
      <c r="AP40" s="102"/>
      <c r="AQ40" s="102"/>
      <c r="AR40" s="102"/>
      <c r="AS40" s="102"/>
      <c r="AT40" s="116"/>
      <c r="AU40" s="116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</row>
    <row r="41" spans="2:92" ht="9.9499999999999993" customHeight="1" x14ac:dyDescent="0.15">
      <c r="B41" s="257"/>
      <c r="C41" s="258"/>
      <c r="D41" s="259"/>
      <c r="E41" s="253"/>
      <c r="F41" s="252"/>
      <c r="G41" s="257"/>
      <c r="H41" s="258"/>
      <c r="I41" s="259"/>
      <c r="J41" s="253"/>
      <c r="K41" s="252"/>
      <c r="L41" s="102"/>
      <c r="M41" s="170"/>
      <c r="N41" s="171"/>
      <c r="O41" s="171"/>
      <c r="P41" s="171"/>
      <c r="Q41" s="171"/>
      <c r="R41" s="171"/>
      <c r="S41" s="171"/>
      <c r="T41" s="171"/>
      <c r="U41" s="171"/>
      <c r="V41" s="171"/>
      <c r="W41" s="172"/>
      <c r="X41" s="102"/>
      <c r="Y41" s="160"/>
      <c r="Z41" s="162"/>
      <c r="AA41" s="176"/>
      <c r="AB41" s="160"/>
      <c r="AC41" s="162"/>
      <c r="AD41" s="176"/>
      <c r="AE41" s="160"/>
      <c r="AF41" s="162"/>
      <c r="AG41" s="176"/>
      <c r="AH41" s="170"/>
      <c r="AI41" s="171"/>
      <c r="AJ41" s="171"/>
      <c r="AK41" s="172"/>
      <c r="AL41" s="71"/>
      <c r="AM41" s="207" t="s">
        <v>91</v>
      </c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  <c r="BI41" s="207"/>
      <c r="BJ41" s="207"/>
      <c r="BK41" s="207"/>
      <c r="BL41" s="207"/>
      <c r="BM41" s="207"/>
      <c r="BN41" s="207"/>
      <c r="BO41" s="207"/>
      <c r="BP41" s="207"/>
      <c r="BQ41" s="207"/>
      <c r="BR41" s="207"/>
      <c r="BS41" s="207"/>
      <c r="BT41" s="207"/>
      <c r="BU41" s="207"/>
      <c r="BV41" s="207"/>
      <c r="BW41" s="207"/>
      <c r="BX41" s="207"/>
      <c r="BY41" s="207"/>
      <c r="BZ41" s="207"/>
      <c r="CA41" s="207"/>
      <c r="CB41" s="207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</row>
    <row r="42" spans="2:92" ht="9.9499999999999993" customHeight="1" x14ac:dyDescent="0.15">
      <c r="B42" s="260"/>
      <c r="C42" s="261"/>
      <c r="D42" s="262"/>
      <c r="E42" s="160"/>
      <c r="F42" s="162"/>
      <c r="G42" s="260"/>
      <c r="H42" s="261"/>
      <c r="I42" s="262"/>
      <c r="J42" s="160"/>
      <c r="K42" s="16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71"/>
      <c r="AM42" s="206" t="s">
        <v>80</v>
      </c>
      <c r="AN42" s="206"/>
      <c r="AO42" s="206"/>
      <c r="AP42" s="206"/>
      <c r="AQ42" s="206"/>
      <c r="AR42" s="206"/>
      <c r="AS42" s="206"/>
      <c r="AT42" s="206"/>
      <c r="AU42" s="206" t="s">
        <v>94</v>
      </c>
      <c r="AV42" s="206"/>
      <c r="AW42" s="206"/>
      <c r="AX42" s="206" t="s">
        <v>82</v>
      </c>
      <c r="AY42" s="206"/>
      <c r="AZ42" s="206"/>
      <c r="BA42" s="206" t="s">
        <v>95</v>
      </c>
      <c r="BB42" s="206"/>
      <c r="BC42" s="279" t="s">
        <v>96</v>
      </c>
      <c r="BD42" s="279"/>
      <c r="BE42" s="279" t="s">
        <v>97</v>
      </c>
      <c r="BF42" s="279"/>
      <c r="BG42" s="206" t="s">
        <v>98</v>
      </c>
      <c r="BH42" s="206"/>
      <c r="BI42" s="206"/>
      <c r="BJ42" s="279" t="s">
        <v>99</v>
      </c>
      <c r="BK42" s="279"/>
      <c r="BL42" s="279" t="s">
        <v>100</v>
      </c>
      <c r="BM42" s="279"/>
      <c r="BN42" s="278" t="s">
        <v>101</v>
      </c>
      <c r="BO42" s="278"/>
      <c r="BP42" s="278"/>
      <c r="BQ42" s="278"/>
      <c r="BR42" s="278"/>
      <c r="BS42" s="278"/>
      <c r="BT42" s="278"/>
      <c r="BU42" s="278"/>
      <c r="BV42" s="278"/>
      <c r="BW42" s="278"/>
      <c r="BX42" s="278"/>
      <c r="BY42" s="278"/>
      <c r="BZ42" s="278"/>
      <c r="CA42" s="206" t="s">
        <v>89</v>
      </c>
      <c r="CB42" s="206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</row>
    <row r="43" spans="2:92" ht="9.9499999999999993" customHeight="1" x14ac:dyDescent="0.15">
      <c r="B43" s="77"/>
      <c r="C43" s="77"/>
      <c r="D43" s="77"/>
      <c r="E43" s="77"/>
      <c r="F43" s="78"/>
      <c r="G43" s="263" t="s">
        <v>56</v>
      </c>
      <c r="H43" s="264"/>
      <c r="I43" s="264"/>
      <c r="J43" s="183">
        <f>計算機!E78</f>
        <v>0</v>
      </c>
      <c r="K43" s="183"/>
      <c r="L43" s="71"/>
      <c r="M43" s="207" t="s">
        <v>62</v>
      </c>
      <c r="N43" s="207"/>
      <c r="O43" s="207"/>
      <c r="P43" s="207"/>
      <c r="Q43" s="207"/>
      <c r="R43" s="208"/>
      <c r="S43" s="208"/>
      <c r="T43" s="177"/>
      <c r="U43" s="164">
        <f>計算機!E70</f>
        <v>5</v>
      </c>
      <c r="V43" s="165"/>
      <c r="W43" s="165"/>
      <c r="X43" s="109"/>
      <c r="Y43" s="102"/>
      <c r="Z43" s="207" t="s">
        <v>63</v>
      </c>
      <c r="AA43" s="207"/>
      <c r="AB43" s="207"/>
      <c r="AC43" s="207"/>
      <c r="AD43" s="207"/>
      <c r="AE43" s="208"/>
      <c r="AF43" s="208"/>
      <c r="AG43" s="177"/>
      <c r="AH43" s="164">
        <f>計算機!E73</f>
        <v>10</v>
      </c>
      <c r="AI43" s="165"/>
      <c r="AJ43" s="165"/>
      <c r="AK43" s="109"/>
      <c r="AL43" s="71"/>
      <c r="AM43" s="207">
        <f>計算機!B121</f>
        <v>0</v>
      </c>
      <c r="AN43" s="207"/>
      <c r="AO43" s="207"/>
      <c r="AP43" s="207"/>
      <c r="AQ43" s="207"/>
      <c r="AR43" s="207"/>
      <c r="AS43" s="207"/>
      <c r="AT43" s="207"/>
      <c r="AU43" s="277">
        <f>計算機!C121</f>
        <v>0</v>
      </c>
      <c r="AV43" s="277"/>
      <c r="AW43" s="277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  <c r="BI43" s="213"/>
      <c r="BJ43" s="213">
        <f>計算機!E121</f>
        <v>0</v>
      </c>
      <c r="BK43" s="213"/>
      <c r="BL43" s="213">
        <f>計算機!F121</f>
        <v>0</v>
      </c>
      <c r="BM43" s="213"/>
      <c r="BN43" s="207"/>
      <c r="BO43" s="207"/>
      <c r="BP43" s="207"/>
      <c r="BQ43" s="207"/>
      <c r="BR43" s="207"/>
      <c r="BS43" s="207"/>
      <c r="BT43" s="207"/>
      <c r="BU43" s="207"/>
      <c r="BV43" s="207"/>
      <c r="BW43" s="207"/>
      <c r="BX43" s="207"/>
      <c r="BY43" s="207"/>
      <c r="BZ43" s="207"/>
      <c r="CA43" s="207"/>
      <c r="CB43" s="207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</row>
    <row r="44" spans="2:92" ht="9.9499999999999993" customHeight="1" x14ac:dyDescent="0.15">
      <c r="B44" s="71"/>
      <c r="C44" s="71"/>
      <c r="D44" s="71"/>
      <c r="E44" s="71"/>
      <c r="F44" s="79"/>
      <c r="G44" s="263"/>
      <c r="H44" s="264"/>
      <c r="I44" s="264"/>
      <c r="J44" s="183"/>
      <c r="K44" s="183"/>
      <c r="L44" s="71"/>
      <c r="M44" s="213" t="s">
        <v>61</v>
      </c>
      <c r="N44" s="213"/>
      <c r="O44" s="213"/>
      <c r="P44" s="213"/>
      <c r="Q44" s="213"/>
      <c r="R44" s="102"/>
      <c r="S44" s="102"/>
      <c r="T44" s="102"/>
      <c r="U44" s="167"/>
      <c r="V44" s="168"/>
      <c r="W44" s="168"/>
      <c r="X44" s="110"/>
      <c r="Y44" s="102"/>
      <c r="Z44" s="213" t="s">
        <v>64</v>
      </c>
      <c r="AA44" s="213"/>
      <c r="AB44" s="213"/>
      <c r="AC44" s="213"/>
      <c r="AD44" s="213"/>
      <c r="AE44" s="102"/>
      <c r="AF44" s="102"/>
      <c r="AG44" s="102"/>
      <c r="AH44" s="167"/>
      <c r="AI44" s="168"/>
      <c r="AJ44" s="168"/>
      <c r="AK44" s="110"/>
      <c r="AL44" s="71"/>
      <c r="AM44" s="207">
        <f>計算機!B122</f>
        <v>0</v>
      </c>
      <c r="AN44" s="207"/>
      <c r="AO44" s="207"/>
      <c r="AP44" s="207"/>
      <c r="AQ44" s="207"/>
      <c r="AR44" s="207"/>
      <c r="AS44" s="207"/>
      <c r="AT44" s="207"/>
      <c r="AU44" s="277">
        <f>計算機!C122</f>
        <v>0</v>
      </c>
      <c r="AV44" s="277"/>
      <c r="AW44" s="277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  <c r="BI44" s="213"/>
      <c r="BJ44" s="213">
        <f>計算機!E122</f>
        <v>0</v>
      </c>
      <c r="BK44" s="213"/>
      <c r="BL44" s="213">
        <f>計算機!F122</f>
        <v>0</v>
      </c>
      <c r="BM44" s="213"/>
      <c r="BN44" s="207"/>
      <c r="BO44" s="207"/>
      <c r="BP44" s="207"/>
      <c r="BQ44" s="207"/>
      <c r="BR44" s="207"/>
      <c r="BS44" s="207"/>
      <c r="BT44" s="207"/>
      <c r="BU44" s="207"/>
      <c r="BV44" s="207"/>
      <c r="BW44" s="207"/>
      <c r="BX44" s="207"/>
      <c r="BY44" s="207"/>
      <c r="BZ44" s="207"/>
      <c r="CA44" s="207"/>
      <c r="CB44" s="207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</row>
    <row r="45" spans="2:92" ht="9.9499999999999993" customHeight="1" x14ac:dyDescent="0.15">
      <c r="B45" s="71"/>
      <c r="C45" s="71"/>
      <c r="D45" s="71"/>
      <c r="E45" s="71"/>
      <c r="F45" s="79"/>
      <c r="G45" s="263" t="s">
        <v>57</v>
      </c>
      <c r="H45" s="264"/>
      <c r="I45" s="264"/>
      <c r="J45" s="183">
        <f>計算機!E79</f>
        <v>0</v>
      </c>
      <c r="K45" s="183"/>
      <c r="L45" s="71"/>
      <c r="M45" s="183">
        <f>計算機!C70</f>
        <v>0</v>
      </c>
      <c r="N45" s="183"/>
      <c r="O45" s="183"/>
      <c r="P45" s="183"/>
      <c r="Q45" s="183"/>
      <c r="R45" s="200" t="s">
        <v>249</v>
      </c>
      <c r="S45" s="201"/>
      <c r="T45" s="202"/>
      <c r="U45" s="167"/>
      <c r="V45" s="168"/>
      <c r="W45" s="168"/>
      <c r="X45" s="229" t="s">
        <v>213</v>
      </c>
      <c r="Y45" s="102"/>
      <c r="Z45" s="183">
        <f>計算機!C73</f>
        <v>5</v>
      </c>
      <c r="AA45" s="183"/>
      <c r="AB45" s="183"/>
      <c r="AC45" s="183"/>
      <c r="AD45" s="183"/>
      <c r="AE45" s="218" t="s">
        <v>250</v>
      </c>
      <c r="AF45" s="219"/>
      <c r="AG45" s="220"/>
      <c r="AH45" s="167"/>
      <c r="AI45" s="168"/>
      <c r="AJ45" s="168"/>
      <c r="AK45" s="229" t="s">
        <v>213</v>
      </c>
      <c r="AL45" s="71"/>
      <c r="AM45" s="206" t="s">
        <v>108</v>
      </c>
      <c r="AN45" s="206"/>
      <c r="AO45" s="206"/>
      <c r="AP45" s="206"/>
      <c r="AQ45" s="206"/>
      <c r="AR45" s="206"/>
      <c r="AS45" s="206"/>
      <c r="AT45" s="206"/>
      <c r="AU45" s="280"/>
      <c r="AV45" s="280"/>
      <c r="AW45" s="280"/>
      <c r="AX45" s="281"/>
      <c r="AY45" s="281"/>
      <c r="AZ45" s="281"/>
      <c r="BA45" s="213"/>
      <c r="BB45" s="213"/>
      <c r="BC45" s="213"/>
      <c r="BD45" s="213"/>
      <c r="BE45" s="213"/>
      <c r="BF45" s="213"/>
      <c r="BG45" s="281"/>
      <c r="BH45" s="281"/>
      <c r="BI45" s="281"/>
      <c r="BJ45" s="213">
        <f>計算機!E123</f>
        <v>0</v>
      </c>
      <c r="BK45" s="213"/>
      <c r="BL45" s="213">
        <f>計算機!F123</f>
        <v>0</v>
      </c>
      <c r="BM45" s="213"/>
      <c r="BN45" s="207"/>
      <c r="BO45" s="207"/>
      <c r="BP45" s="207"/>
      <c r="BQ45" s="207"/>
      <c r="BR45" s="207"/>
      <c r="BS45" s="207"/>
      <c r="BT45" s="207"/>
      <c r="BU45" s="207"/>
      <c r="BV45" s="207"/>
      <c r="BW45" s="207"/>
      <c r="BX45" s="207"/>
      <c r="BY45" s="207"/>
      <c r="BZ45" s="207"/>
      <c r="CA45" s="207"/>
      <c r="CB45" s="207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</row>
    <row r="46" spans="2:92" ht="9.9499999999999993" customHeight="1" x14ac:dyDescent="0.15">
      <c r="B46" s="71"/>
      <c r="C46" s="71"/>
      <c r="D46" s="71"/>
      <c r="E46" s="71"/>
      <c r="F46" s="79"/>
      <c r="G46" s="263"/>
      <c r="H46" s="264"/>
      <c r="I46" s="264"/>
      <c r="J46" s="183"/>
      <c r="K46" s="183"/>
      <c r="L46" s="71"/>
      <c r="M46" s="183"/>
      <c r="N46" s="183"/>
      <c r="O46" s="183"/>
      <c r="P46" s="183"/>
      <c r="Q46" s="183"/>
      <c r="R46" s="203"/>
      <c r="S46" s="204"/>
      <c r="T46" s="205"/>
      <c r="U46" s="170"/>
      <c r="V46" s="171"/>
      <c r="W46" s="171"/>
      <c r="X46" s="230"/>
      <c r="Y46" s="102"/>
      <c r="Z46" s="183"/>
      <c r="AA46" s="183"/>
      <c r="AB46" s="183"/>
      <c r="AC46" s="183"/>
      <c r="AD46" s="183"/>
      <c r="AE46" s="221"/>
      <c r="AF46" s="222"/>
      <c r="AG46" s="223"/>
      <c r="AH46" s="170"/>
      <c r="AI46" s="171"/>
      <c r="AJ46" s="171"/>
      <c r="AK46" s="230"/>
      <c r="AL46" s="71"/>
      <c r="AM46" s="102"/>
      <c r="AN46" s="102"/>
      <c r="AO46" s="102"/>
      <c r="AP46" s="102"/>
      <c r="AQ46" s="102"/>
      <c r="AR46" s="102"/>
      <c r="AS46" s="102"/>
      <c r="AT46" s="116"/>
      <c r="AU46" s="116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</row>
    <row r="47" spans="2:92" ht="9.9499999999999993" customHeight="1" x14ac:dyDescent="0.15">
      <c r="AL47" s="71"/>
      <c r="AM47" s="207" t="s">
        <v>92</v>
      </c>
      <c r="AN47" s="207"/>
      <c r="AO47" s="207"/>
      <c r="AP47" s="207"/>
      <c r="AQ47" s="207"/>
      <c r="AR47" s="207"/>
      <c r="AS47" s="207"/>
      <c r="AT47" s="207"/>
      <c r="AU47" s="207"/>
      <c r="AV47" s="207"/>
      <c r="AW47" s="207"/>
      <c r="AX47" s="207"/>
      <c r="AY47" s="207"/>
      <c r="AZ47" s="207"/>
      <c r="BA47" s="207"/>
      <c r="BB47" s="207"/>
      <c r="BC47" s="207"/>
      <c r="BD47" s="207"/>
      <c r="BE47" s="207"/>
      <c r="BF47" s="207"/>
      <c r="BG47" s="207"/>
      <c r="BH47" s="207"/>
      <c r="BI47" s="207"/>
      <c r="BJ47" s="207"/>
      <c r="BK47" s="207"/>
      <c r="BL47" s="207"/>
      <c r="BM47" s="207"/>
      <c r="BN47" s="207"/>
      <c r="BO47" s="207"/>
      <c r="BP47" s="207"/>
      <c r="BQ47" s="207"/>
      <c r="BR47" s="207"/>
      <c r="BS47" s="207"/>
      <c r="BT47" s="207"/>
      <c r="BU47" s="207"/>
      <c r="BV47" s="207"/>
      <c r="BW47" s="207"/>
      <c r="BX47" s="207"/>
      <c r="BY47" s="207"/>
      <c r="BZ47" s="207"/>
      <c r="CA47" s="207"/>
      <c r="CB47" s="207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</row>
    <row r="48" spans="2:92" ht="9.9499999999999993" customHeight="1" x14ac:dyDescent="0.15">
      <c r="B48" s="214" t="s">
        <v>73</v>
      </c>
      <c r="C48" s="215"/>
      <c r="D48" s="215"/>
      <c r="E48" s="215"/>
      <c r="F48" s="215"/>
      <c r="G48" s="215"/>
      <c r="H48" s="215"/>
      <c r="I48" s="215"/>
      <c r="J48" s="215"/>
      <c r="K48" s="215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5"/>
      <c r="AK48" s="217"/>
      <c r="AL48" s="71"/>
      <c r="AM48" s="206" t="s">
        <v>80</v>
      </c>
      <c r="AN48" s="206"/>
      <c r="AO48" s="206"/>
      <c r="AP48" s="206"/>
      <c r="AQ48" s="206"/>
      <c r="AR48" s="206"/>
      <c r="AS48" s="206"/>
      <c r="AT48" s="206"/>
      <c r="AU48" s="206" t="s">
        <v>94</v>
      </c>
      <c r="AV48" s="206"/>
      <c r="AW48" s="206"/>
      <c r="AX48" s="206" t="s">
        <v>102</v>
      </c>
      <c r="AY48" s="206"/>
      <c r="AZ48" s="206"/>
      <c r="BA48" s="206" t="s">
        <v>103</v>
      </c>
      <c r="BB48" s="206"/>
      <c r="BC48" s="206"/>
      <c r="BD48" s="206" t="s">
        <v>104</v>
      </c>
      <c r="BE48" s="206"/>
      <c r="BF48" s="206"/>
      <c r="BG48" s="279" t="s">
        <v>105</v>
      </c>
      <c r="BH48" s="279"/>
      <c r="BI48" s="279" t="s">
        <v>106</v>
      </c>
      <c r="BJ48" s="279"/>
      <c r="BK48" s="278" t="s">
        <v>101</v>
      </c>
      <c r="BL48" s="278"/>
      <c r="BM48" s="278"/>
      <c r="BN48" s="278"/>
      <c r="BO48" s="278"/>
      <c r="BP48" s="278"/>
      <c r="BQ48" s="278"/>
      <c r="BR48" s="278"/>
      <c r="BS48" s="278"/>
      <c r="BT48" s="278"/>
      <c r="BU48" s="278"/>
      <c r="BV48" s="278"/>
      <c r="BW48" s="278"/>
      <c r="BX48" s="278"/>
      <c r="BY48" s="278"/>
      <c r="BZ48" s="278"/>
      <c r="CA48" s="206" t="s">
        <v>89</v>
      </c>
      <c r="CB48" s="206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</row>
    <row r="49" spans="2:92" ht="9.9499999999999993" customHeight="1" x14ac:dyDescent="0.15">
      <c r="B49" s="233" t="s">
        <v>76</v>
      </c>
      <c r="C49" s="234"/>
      <c r="D49" s="231" t="s">
        <v>75</v>
      </c>
      <c r="E49" s="232"/>
      <c r="F49" s="232"/>
      <c r="G49" s="232"/>
      <c r="H49" s="232"/>
      <c r="I49" s="232"/>
      <c r="J49" s="232"/>
      <c r="K49" s="232"/>
      <c r="L49" s="224" t="s">
        <v>252</v>
      </c>
      <c r="M49" s="225"/>
      <c r="N49" s="225"/>
      <c r="O49" s="225"/>
      <c r="P49" s="226"/>
      <c r="Q49" s="227" t="s">
        <v>253</v>
      </c>
      <c r="R49" s="227"/>
      <c r="S49" s="227"/>
      <c r="T49" s="227"/>
      <c r="U49" s="228"/>
      <c r="V49" s="242" t="s">
        <v>254</v>
      </c>
      <c r="W49" s="227"/>
      <c r="X49" s="22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235" t="s">
        <v>77</v>
      </c>
      <c r="AJ49" s="235"/>
      <c r="AK49" s="236"/>
      <c r="AL49" s="71"/>
      <c r="AM49" s="207">
        <f>計算機!B127</f>
        <v>0</v>
      </c>
      <c r="AN49" s="207"/>
      <c r="AO49" s="207"/>
      <c r="AP49" s="207"/>
      <c r="AQ49" s="207"/>
      <c r="AR49" s="207"/>
      <c r="AS49" s="207"/>
      <c r="AT49" s="207"/>
      <c r="AU49" s="277">
        <f>計算機!C127</f>
        <v>0</v>
      </c>
      <c r="AV49" s="277"/>
      <c r="AW49" s="277"/>
      <c r="AX49" s="213"/>
      <c r="AY49" s="213"/>
      <c r="AZ49" s="213"/>
      <c r="BA49" s="213">
        <f>計算機!D127</f>
        <v>0</v>
      </c>
      <c r="BB49" s="213"/>
      <c r="BC49" s="213"/>
      <c r="BD49" s="213"/>
      <c r="BE49" s="213"/>
      <c r="BF49" s="213"/>
      <c r="BG49" s="213">
        <f>計算機!E127</f>
        <v>0</v>
      </c>
      <c r="BH49" s="213"/>
      <c r="BI49" s="213">
        <f>計算機!F127</f>
        <v>0</v>
      </c>
      <c r="BJ49" s="213"/>
      <c r="BK49" s="207"/>
      <c r="BL49" s="207"/>
      <c r="BM49" s="207"/>
      <c r="BN49" s="207"/>
      <c r="BO49" s="207"/>
      <c r="BP49" s="207"/>
      <c r="BQ49" s="207"/>
      <c r="BR49" s="207"/>
      <c r="BS49" s="207"/>
      <c r="BT49" s="207"/>
      <c r="BU49" s="207"/>
      <c r="BV49" s="207"/>
      <c r="BW49" s="207"/>
      <c r="BX49" s="207"/>
      <c r="BY49" s="207"/>
      <c r="BZ49" s="207"/>
      <c r="CA49" s="207"/>
      <c r="CB49" s="207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</row>
    <row r="50" spans="2:92" ht="9.9499999999999993" customHeight="1" x14ac:dyDescent="0.15">
      <c r="B50" s="237"/>
      <c r="C50" s="238"/>
      <c r="D50" s="157"/>
      <c r="E50" s="158"/>
      <c r="F50" s="158"/>
      <c r="G50" s="158"/>
      <c r="H50" s="158"/>
      <c r="I50" s="158"/>
      <c r="J50" s="158"/>
      <c r="K50" s="158"/>
      <c r="L50" s="245" t="s">
        <v>231</v>
      </c>
      <c r="M50" s="158"/>
      <c r="N50" s="158"/>
      <c r="O50" s="158"/>
      <c r="P50" s="159"/>
      <c r="Q50" s="240" t="s">
        <v>232</v>
      </c>
      <c r="R50" s="158"/>
      <c r="S50" s="158"/>
      <c r="T50" s="158"/>
      <c r="U50" s="159"/>
      <c r="V50" s="157"/>
      <c r="W50" s="158"/>
      <c r="X50" s="159"/>
      <c r="Y50" s="283"/>
      <c r="Z50" s="284"/>
      <c r="AA50" s="284"/>
      <c r="AB50" s="284"/>
      <c r="AC50" s="284"/>
      <c r="AD50" s="284"/>
      <c r="AE50" s="284"/>
      <c r="AF50" s="284"/>
      <c r="AG50" s="284"/>
      <c r="AH50" s="284"/>
      <c r="AI50" s="209" t="s">
        <v>219</v>
      </c>
      <c r="AJ50" s="209"/>
      <c r="AK50" s="210"/>
      <c r="AL50" s="71"/>
      <c r="AM50" s="207">
        <f>計算機!B128</f>
        <v>0</v>
      </c>
      <c r="AN50" s="207"/>
      <c r="AO50" s="207"/>
      <c r="AP50" s="207"/>
      <c r="AQ50" s="207"/>
      <c r="AR50" s="207"/>
      <c r="AS50" s="207"/>
      <c r="AT50" s="207"/>
      <c r="AU50" s="277">
        <f>計算機!C128</f>
        <v>0</v>
      </c>
      <c r="AV50" s="277"/>
      <c r="AW50" s="277"/>
      <c r="AX50" s="213"/>
      <c r="AY50" s="213"/>
      <c r="AZ50" s="213"/>
      <c r="BA50" s="213">
        <f>計算機!D128</f>
        <v>0</v>
      </c>
      <c r="BB50" s="213"/>
      <c r="BC50" s="213"/>
      <c r="BD50" s="213"/>
      <c r="BE50" s="213"/>
      <c r="BF50" s="213"/>
      <c r="BG50" s="213">
        <f>計算機!E128</f>
        <v>0</v>
      </c>
      <c r="BH50" s="213"/>
      <c r="BI50" s="213">
        <f>計算機!F128</f>
        <v>0</v>
      </c>
      <c r="BJ50" s="213"/>
      <c r="BK50" s="207"/>
      <c r="BL50" s="207"/>
      <c r="BM50" s="207"/>
      <c r="BN50" s="207"/>
      <c r="BO50" s="207"/>
      <c r="BP50" s="207"/>
      <c r="BQ50" s="207"/>
      <c r="BR50" s="207"/>
      <c r="BS50" s="207"/>
      <c r="BT50" s="207"/>
      <c r="BU50" s="207"/>
      <c r="BV50" s="207"/>
      <c r="BW50" s="207"/>
      <c r="BX50" s="207"/>
      <c r="BY50" s="207"/>
      <c r="BZ50" s="207"/>
      <c r="CA50" s="207"/>
      <c r="CB50" s="207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</row>
    <row r="51" spans="2:92" ht="9.9499999999999993" customHeight="1" x14ac:dyDescent="0.15">
      <c r="B51" s="239"/>
      <c r="C51" s="230"/>
      <c r="D51" s="160"/>
      <c r="E51" s="161"/>
      <c r="F51" s="161"/>
      <c r="G51" s="161"/>
      <c r="H51" s="161"/>
      <c r="I51" s="161"/>
      <c r="J51" s="161"/>
      <c r="K51" s="161"/>
      <c r="L51" s="246"/>
      <c r="M51" s="161"/>
      <c r="N51" s="161"/>
      <c r="O51" s="161"/>
      <c r="P51" s="162"/>
      <c r="Q51" s="241"/>
      <c r="R51" s="161"/>
      <c r="S51" s="161"/>
      <c r="T51" s="161"/>
      <c r="U51" s="162"/>
      <c r="V51" s="160"/>
      <c r="W51" s="161"/>
      <c r="X51" s="162"/>
      <c r="Y51" s="285"/>
      <c r="Z51" s="286"/>
      <c r="AA51" s="286"/>
      <c r="AB51" s="286"/>
      <c r="AC51" s="286"/>
      <c r="AD51" s="286"/>
      <c r="AE51" s="286"/>
      <c r="AF51" s="286"/>
      <c r="AG51" s="286"/>
      <c r="AH51" s="286"/>
      <c r="AI51" s="211"/>
      <c r="AJ51" s="211"/>
      <c r="AK51" s="212"/>
      <c r="AL51" s="71"/>
      <c r="AM51" s="206" t="s">
        <v>109</v>
      </c>
      <c r="AN51" s="206"/>
      <c r="AO51" s="206"/>
      <c r="AP51" s="206"/>
      <c r="AQ51" s="206"/>
      <c r="AR51" s="206"/>
      <c r="AS51" s="206"/>
      <c r="AT51" s="206"/>
      <c r="AU51" s="280"/>
      <c r="AV51" s="280"/>
      <c r="AW51" s="280"/>
      <c r="AX51" s="213"/>
      <c r="AY51" s="213"/>
      <c r="AZ51" s="213"/>
      <c r="BA51" s="213">
        <f>計算機!D129</f>
        <v>0</v>
      </c>
      <c r="BB51" s="213"/>
      <c r="BC51" s="213"/>
      <c r="BD51" s="213"/>
      <c r="BE51" s="213"/>
      <c r="BF51" s="213"/>
      <c r="BG51" s="213">
        <f>計算機!E129</f>
        <v>0</v>
      </c>
      <c r="BH51" s="213"/>
      <c r="BI51" s="213">
        <f>計算機!F129</f>
        <v>0</v>
      </c>
      <c r="BJ51" s="213"/>
      <c r="BK51" s="207"/>
      <c r="BL51" s="207"/>
      <c r="BM51" s="207"/>
      <c r="BN51" s="207"/>
      <c r="BO51" s="207"/>
      <c r="BP51" s="207"/>
      <c r="BQ51" s="207"/>
      <c r="BR51" s="207"/>
      <c r="BS51" s="207"/>
      <c r="BT51" s="207"/>
      <c r="BU51" s="207"/>
      <c r="BV51" s="207"/>
      <c r="BW51" s="207"/>
      <c r="BX51" s="207"/>
      <c r="BY51" s="207"/>
      <c r="BZ51" s="207"/>
      <c r="CA51" s="207"/>
      <c r="CB51" s="207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</row>
    <row r="52" spans="2:92" ht="9.9499999999999993" customHeight="1" x14ac:dyDescent="0.15">
      <c r="B52" s="237"/>
      <c r="C52" s="238"/>
      <c r="D52" s="157"/>
      <c r="E52" s="158"/>
      <c r="F52" s="158"/>
      <c r="G52" s="158"/>
      <c r="H52" s="158"/>
      <c r="I52" s="158"/>
      <c r="J52" s="158"/>
      <c r="K52" s="158"/>
      <c r="L52" s="245" t="s">
        <v>231</v>
      </c>
      <c r="M52" s="158"/>
      <c r="N52" s="158"/>
      <c r="O52" s="158"/>
      <c r="P52" s="159"/>
      <c r="Q52" s="240" t="s">
        <v>232</v>
      </c>
      <c r="R52" s="158"/>
      <c r="S52" s="158"/>
      <c r="T52" s="158"/>
      <c r="U52" s="159"/>
      <c r="V52" s="157"/>
      <c r="W52" s="158"/>
      <c r="X52" s="159"/>
      <c r="Y52" s="283"/>
      <c r="Z52" s="284"/>
      <c r="AA52" s="284"/>
      <c r="AB52" s="284"/>
      <c r="AC52" s="284"/>
      <c r="AD52" s="284"/>
      <c r="AE52" s="284"/>
      <c r="AF52" s="284"/>
      <c r="AG52" s="284"/>
      <c r="AH52" s="284"/>
      <c r="AI52" s="209" t="s">
        <v>219</v>
      </c>
      <c r="AJ52" s="209"/>
      <c r="AK52" s="210"/>
      <c r="AL52" s="71"/>
      <c r="AM52" s="102"/>
      <c r="AN52" s="102"/>
      <c r="AO52" s="102"/>
      <c r="AP52" s="102"/>
      <c r="AQ52" s="102"/>
      <c r="AR52" s="102"/>
      <c r="AS52" s="102"/>
      <c r="AT52" s="116"/>
      <c r="AU52" s="116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</row>
    <row r="53" spans="2:92" ht="9.9499999999999993" customHeight="1" x14ac:dyDescent="0.15">
      <c r="B53" s="239"/>
      <c r="C53" s="230"/>
      <c r="D53" s="160"/>
      <c r="E53" s="161"/>
      <c r="F53" s="161"/>
      <c r="G53" s="161"/>
      <c r="H53" s="161"/>
      <c r="I53" s="161"/>
      <c r="J53" s="161"/>
      <c r="K53" s="161"/>
      <c r="L53" s="246"/>
      <c r="M53" s="161"/>
      <c r="N53" s="161"/>
      <c r="O53" s="161"/>
      <c r="P53" s="162"/>
      <c r="Q53" s="241"/>
      <c r="R53" s="161"/>
      <c r="S53" s="161"/>
      <c r="T53" s="161"/>
      <c r="U53" s="162"/>
      <c r="V53" s="160"/>
      <c r="W53" s="161"/>
      <c r="X53" s="162"/>
      <c r="Y53" s="285"/>
      <c r="Z53" s="286"/>
      <c r="AA53" s="286"/>
      <c r="AB53" s="286"/>
      <c r="AC53" s="286"/>
      <c r="AD53" s="286"/>
      <c r="AE53" s="286"/>
      <c r="AF53" s="286"/>
      <c r="AG53" s="286"/>
      <c r="AH53" s="286"/>
      <c r="AI53" s="211"/>
      <c r="AJ53" s="211"/>
      <c r="AK53" s="212"/>
      <c r="AL53" s="71"/>
      <c r="AM53" s="207" t="s">
        <v>93</v>
      </c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F53" s="207"/>
      <c r="BG53" s="207"/>
      <c r="BH53" s="207"/>
      <c r="BI53" s="207"/>
      <c r="BJ53" s="207"/>
      <c r="BK53" s="207"/>
      <c r="BL53" s="207"/>
      <c r="BM53" s="207"/>
      <c r="BN53" s="207"/>
      <c r="BO53" s="207"/>
      <c r="BP53" s="207"/>
      <c r="BQ53" s="207"/>
      <c r="BR53" s="207"/>
      <c r="BS53" s="207"/>
      <c r="BT53" s="207"/>
      <c r="BU53" s="207"/>
      <c r="BV53" s="207"/>
      <c r="BW53" s="207"/>
      <c r="BX53" s="207"/>
      <c r="BY53" s="207"/>
      <c r="BZ53" s="207"/>
      <c r="CA53" s="207"/>
      <c r="CB53" s="207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</row>
    <row r="54" spans="2:92" ht="9.9499999999999993" customHeight="1" x14ac:dyDescent="0.15">
      <c r="B54" s="237"/>
      <c r="C54" s="238"/>
      <c r="D54" s="157"/>
      <c r="E54" s="158"/>
      <c r="F54" s="158"/>
      <c r="G54" s="158"/>
      <c r="H54" s="158"/>
      <c r="I54" s="158"/>
      <c r="J54" s="158"/>
      <c r="K54" s="158"/>
      <c r="L54" s="250" t="s">
        <v>231</v>
      </c>
      <c r="M54" s="251"/>
      <c r="N54" s="251"/>
      <c r="O54" s="251"/>
      <c r="P54" s="252"/>
      <c r="Q54" s="282" t="s">
        <v>232</v>
      </c>
      <c r="R54" s="251"/>
      <c r="S54" s="251"/>
      <c r="T54" s="251"/>
      <c r="U54" s="252"/>
      <c r="V54" s="157"/>
      <c r="W54" s="158"/>
      <c r="X54" s="159"/>
      <c r="Y54" s="283"/>
      <c r="Z54" s="284"/>
      <c r="AA54" s="284"/>
      <c r="AB54" s="284"/>
      <c r="AC54" s="284"/>
      <c r="AD54" s="284"/>
      <c r="AE54" s="284"/>
      <c r="AF54" s="284"/>
      <c r="AG54" s="284"/>
      <c r="AH54" s="284"/>
      <c r="AI54" s="209" t="s">
        <v>219</v>
      </c>
      <c r="AJ54" s="209"/>
      <c r="AK54" s="210"/>
      <c r="AL54" s="71"/>
      <c r="AM54" s="206" t="s">
        <v>80</v>
      </c>
      <c r="AN54" s="206"/>
      <c r="AO54" s="206"/>
      <c r="AP54" s="206"/>
      <c r="AQ54" s="206"/>
      <c r="AR54" s="206"/>
      <c r="AS54" s="206"/>
      <c r="AT54" s="206"/>
      <c r="AU54" s="206" t="s">
        <v>94</v>
      </c>
      <c r="AV54" s="206"/>
      <c r="AW54" s="206"/>
      <c r="AX54" s="206" t="s">
        <v>82</v>
      </c>
      <c r="AY54" s="206"/>
      <c r="AZ54" s="206"/>
      <c r="BA54" s="279" t="s">
        <v>99</v>
      </c>
      <c r="BB54" s="279"/>
      <c r="BC54" s="279" t="s">
        <v>107</v>
      </c>
      <c r="BD54" s="279"/>
      <c r="BE54" s="278" t="s">
        <v>101</v>
      </c>
      <c r="BF54" s="278"/>
      <c r="BG54" s="278"/>
      <c r="BH54" s="278"/>
      <c r="BI54" s="278"/>
      <c r="BJ54" s="278"/>
      <c r="BK54" s="278"/>
      <c r="BL54" s="278"/>
      <c r="BM54" s="278"/>
      <c r="BN54" s="278"/>
      <c r="BO54" s="278"/>
      <c r="BP54" s="278"/>
      <c r="BQ54" s="278"/>
      <c r="BR54" s="278"/>
      <c r="BS54" s="278"/>
      <c r="BT54" s="278"/>
      <c r="BU54" s="278"/>
      <c r="BV54" s="278"/>
      <c r="BW54" s="278"/>
      <c r="BX54" s="278"/>
      <c r="BY54" s="278"/>
      <c r="BZ54" s="278"/>
      <c r="CA54" s="206" t="s">
        <v>89</v>
      </c>
      <c r="CB54" s="206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</row>
    <row r="55" spans="2:92" ht="9.9499999999999993" customHeight="1" x14ac:dyDescent="0.15">
      <c r="B55" s="239"/>
      <c r="C55" s="230"/>
      <c r="D55" s="160"/>
      <c r="E55" s="161"/>
      <c r="F55" s="161"/>
      <c r="G55" s="161"/>
      <c r="H55" s="161"/>
      <c r="I55" s="161"/>
      <c r="J55" s="161"/>
      <c r="K55" s="161"/>
      <c r="L55" s="246"/>
      <c r="M55" s="161"/>
      <c r="N55" s="161"/>
      <c r="O55" s="161"/>
      <c r="P55" s="162"/>
      <c r="Q55" s="241"/>
      <c r="R55" s="161"/>
      <c r="S55" s="161"/>
      <c r="T55" s="161"/>
      <c r="U55" s="162"/>
      <c r="V55" s="160"/>
      <c r="W55" s="161"/>
      <c r="X55" s="162"/>
      <c r="Y55" s="285"/>
      <c r="Z55" s="286"/>
      <c r="AA55" s="286"/>
      <c r="AB55" s="286"/>
      <c r="AC55" s="286"/>
      <c r="AD55" s="286"/>
      <c r="AE55" s="286"/>
      <c r="AF55" s="286"/>
      <c r="AG55" s="286"/>
      <c r="AH55" s="286"/>
      <c r="AI55" s="211"/>
      <c r="AJ55" s="211"/>
      <c r="AK55" s="212"/>
      <c r="AL55" s="71"/>
      <c r="AM55" s="207">
        <f>計算機!B133</f>
        <v>0</v>
      </c>
      <c r="AN55" s="207"/>
      <c r="AO55" s="207"/>
      <c r="AP55" s="207"/>
      <c r="AQ55" s="207"/>
      <c r="AR55" s="207"/>
      <c r="AS55" s="207"/>
      <c r="AT55" s="207"/>
      <c r="AU55" s="277">
        <f>計算機!C133</f>
        <v>0</v>
      </c>
      <c r="AV55" s="277"/>
      <c r="AW55" s="277"/>
      <c r="AX55" s="213"/>
      <c r="AY55" s="213"/>
      <c r="AZ55" s="213"/>
      <c r="BA55" s="213">
        <f>計算機!D133</f>
        <v>0</v>
      </c>
      <c r="BB55" s="213"/>
      <c r="BC55" s="213">
        <f>計算機!E133</f>
        <v>0</v>
      </c>
      <c r="BD55" s="213"/>
      <c r="BE55" s="207"/>
      <c r="BF55" s="207"/>
      <c r="BG55" s="207"/>
      <c r="BH55" s="207"/>
      <c r="BI55" s="207"/>
      <c r="BJ55" s="207"/>
      <c r="BK55" s="207"/>
      <c r="BL55" s="207"/>
      <c r="BM55" s="207"/>
      <c r="BN55" s="207"/>
      <c r="BO55" s="207"/>
      <c r="BP55" s="207"/>
      <c r="BQ55" s="207"/>
      <c r="BR55" s="207"/>
      <c r="BS55" s="207"/>
      <c r="BT55" s="207"/>
      <c r="BU55" s="207"/>
      <c r="BV55" s="207"/>
      <c r="BW55" s="207"/>
      <c r="BX55" s="207"/>
      <c r="BY55" s="207"/>
      <c r="BZ55" s="207"/>
      <c r="CA55" s="207"/>
      <c r="CB55" s="207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</row>
    <row r="56" spans="2:92" ht="9.9499999999999993" customHeight="1" x14ac:dyDescent="0.15"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2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71"/>
      <c r="AM56" s="207">
        <f>計算機!B134</f>
        <v>0</v>
      </c>
      <c r="AN56" s="207"/>
      <c r="AO56" s="207"/>
      <c r="AP56" s="207"/>
      <c r="AQ56" s="207"/>
      <c r="AR56" s="207"/>
      <c r="AS56" s="207"/>
      <c r="AT56" s="207"/>
      <c r="AU56" s="277">
        <f>計算機!C134</f>
        <v>0</v>
      </c>
      <c r="AV56" s="277"/>
      <c r="AW56" s="277"/>
      <c r="AX56" s="213"/>
      <c r="AY56" s="213"/>
      <c r="AZ56" s="213"/>
      <c r="BA56" s="213">
        <f>計算機!D134</f>
        <v>0</v>
      </c>
      <c r="BB56" s="213"/>
      <c r="BC56" s="213">
        <f>計算機!E134</f>
        <v>0</v>
      </c>
      <c r="BD56" s="213"/>
      <c r="BE56" s="207"/>
      <c r="BF56" s="207"/>
      <c r="BG56" s="207"/>
      <c r="BH56" s="207"/>
      <c r="BI56" s="207"/>
      <c r="BJ56" s="207"/>
      <c r="BK56" s="207"/>
      <c r="BL56" s="207"/>
      <c r="BM56" s="207"/>
      <c r="BN56" s="207"/>
      <c r="BO56" s="207"/>
      <c r="BP56" s="207"/>
      <c r="BQ56" s="207"/>
      <c r="BR56" s="207"/>
      <c r="BS56" s="207"/>
      <c r="BT56" s="207"/>
      <c r="BU56" s="207"/>
      <c r="BV56" s="207"/>
      <c r="BW56" s="207"/>
      <c r="BX56" s="207"/>
      <c r="BY56" s="207"/>
      <c r="BZ56" s="207"/>
      <c r="CA56" s="207"/>
      <c r="CB56" s="207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</row>
    <row r="57" spans="2:92" ht="9.9499999999999993" customHeight="1" x14ac:dyDescent="0.15">
      <c r="B57" s="247" t="s">
        <v>74</v>
      </c>
      <c r="C57" s="248"/>
      <c r="D57" s="248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49"/>
      <c r="AL57" s="71"/>
      <c r="AM57" s="207">
        <f>計算機!B135</f>
        <v>0</v>
      </c>
      <c r="AN57" s="207"/>
      <c r="AO57" s="207"/>
      <c r="AP57" s="207"/>
      <c r="AQ57" s="207"/>
      <c r="AR57" s="207"/>
      <c r="AS57" s="207"/>
      <c r="AT57" s="207"/>
      <c r="AU57" s="277">
        <f>計算機!C135</f>
        <v>0</v>
      </c>
      <c r="AV57" s="277"/>
      <c r="AW57" s="277"/>
      <c r="AX57" s="213"/>
      <c r="AY57" s="213"/>
      <c r="AZ57" s="213"/>
      <c r="BA57" s="213">
        <f>計算機!D135</f>
        <v>0</v>
      </c>
      <c r="BB57" s="213"/>
      <c r="BC57" s="213">
        <f>計算機!E135</f>
        <v>0</v>
      </c>
      <c r="BD57" s="213"/>
      <c r="BE57" s="207"/>
      <c r="BF57" s="207"/>
      <c r="BG57" s="207"/>
      <c r="BH57" s="207"/>
      <c r="BI57" s="207"/>
      <c r="BJ57" s="207"/>
      <c r="BK57" s="207"/>
      <c r="BL57" s="207"/>
      <c r="BM57" s="207"/>
      <c r="BN57" s="207"/>
      <c r="BO57" s="207"/>
      <c r="BP57" s="207"/>
      <c r="BQ57" s="207"/>
      <c r="BR57" s="207"/>
      <c r="BS57" s="207"/>
      <c r="BT57" s="207"/>
      <c r="BU57" s="207"/>
      <c r="BV57" s="207"/>
      <c r="BW57" s="207"/>
      <c r="BX57" s="207"/>
      <c r="BY57" s="207"/>
      <c r="BZ57" s="207"/>
      <c r="CA57" s="207"/>
      <c r="CB57" s="207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</row>
    <row r="58" spans="2:92" ht="9.9499999999999993" customHeight="1" x14ac:dyDescent="0.15">
      <c r="B58" s="243" t="s">
        <v>76</v>
      </c>
      <c r="C58" s="243"/>
      <c r="D58" s="244" t="s">
        <v>75</v>
      </c>
      <c r="E58" s="244"/>
      <c r="F58" s="244"/>
      <c r="G58" s="244"/>
      <c r="H58" s="244"/>
      <c r="I58" s="244"/>
      <c r="J58" s="244"/>
      <c r="K58" s="244"/>
      <c r="L58" s="244"/>
      <c r="M58" s="243" t="s">
        <v>78</v>
      </c>
      <c r="N58" s="243"/>
      <c r="O58" s="243"/>
      <c r="P58" s="243"/>
      <c r="Q58" s="197" t="s">
        <v>221</v>
      </c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9"/>
      <c r="AL58" s="71"/>
      <c r="AM58" s="207">
        <f>計算機!B136</f>
        <v>0</v>
      </c>
      <c r="AN58" s="207"/>
      <c r="AO58" s="207"/>
      <c r="AP58" s="207"/>
      <c r="AQ58" s="207"/>
      <c r="AR58" s="207"/>
      <c r="AS58" s="207"/>
      <c r="AT58" s="207"/>
      <c r="AU58" s="277">
        <f>計算機!C136</f>
        <v>0</v>
      </c>
      <c r="AV58" s="277"/>
      <c r="AW58" s="277"/>
      <c r="AX58" s="213"/>
      <c r="AY58" s="213"/>
      <c r="AZ58" s="213"/>
      <c r="BA58" s="213">
        <f>計算機!D136</f>
        <v>0</v>
      </c>
      <c r="BB58" s="213"/>
      <c r="BC58" s="213">
        <f>計算機!E136</f>
        <v>0</v>
      </c>
      <c r="BD58" s="213"/>
      <c r="BE58" s="207"/>
      <c r="BF58" s="207"/>
      <c r="BG58" s="207"/>
      <c r="BH58" s="207"/>
      <c r="BI58" s="207"/>
      <c r="BJ58" s="207"/>
      <c r="BK58" s="207"/>
      <c r="BL58" s="207"/>
      <c r="BM58" s="207"/>
      <c r="BN58" s="207"/>
      <c r="BO58" s="207"/>
      <c r="BP58" s="207"/>
      <c r="BQ58" s="207"/>
      <c r="BR58" s="207"/>
      <c r="BS58" s="207"/>
      <c r="BT58" s="207"/>
      <c r="BU58" s="207"/>
      <c r="BV58" s="207"/>
      <c r="BW58" s="207"/>
      <c r="BX58" s="207"/>
      <c r="BY58" s="207"/>
      <c r="BZ58" s="207"/>
      <c r="CA58" s="207"/>
      <c r="CB58" s="207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</row>
    <row r="59" spans="2:92" ht="9.9499999999999993" customHeight="1" x14ac:dyDescent="0.15">
      <c r="B59" s="213"/>
      <c r="C59" s="213"/>
      <c r="D59" s="183">
        <f>計算機!B146</f>
        <v>0</v>
      </c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71"/>
      <c r="AM59" s="207">
        <f>計算機!B137</f>
        <v>0</v>
      </c>
      <c r="AN59" s="207"/>
      <c r="AO59" s="207"/>
      <c r="AP59" s="207"/>
      <c r="AQ59" s="207"/>
      <c r="AR59" s="207"/>
      <c r="AS59" s="207"/>
      <c r="AT59" s="207"/>
      <c r="AU59" s="277">
        <f>計算機!C137</f>
        <v>0</v>
      </c>
      <c r="AV59" s="277"/>
      <c r="AW59" s="277"/>
      <c r="AX59" s="213"/>
      <c r="AY59" s="213"/>
      <c r="AZ59" s="213"/>
      <c r="BA59" s="213">
        <f>計算機!D137</f>
        <v>0</v>
      </c>
      <c r="BB59" s="213"/>
      <c r="BC59" s="213">
        <f>計算機!E137</f>
        <v>0</v>
      </c>
      <c r="BD59" s="213"/>
      <c r="BE59" s="207"/>
      <c r="BF59" s="207"/>
      <c r="BG59" s="207"/>
      <c r="BH59" s="207"/>
      <c r="BI59" s="207"/>
      <c r="BJ59" s="207"/>
      <c r="BK59" s="207"/>
      <c r="BL59" s="207"/>
      <c r="BM59" s="207"/>
      <c r="BN59" s="207"/>
      <c r="BO59" s="207"/>
      <c r="BP59" s="207"/>
      <c r="BQ59" s="207"/>
      <c r="BR59" s="207"/>
      <c r="BS59" s="207"/>
      <c r="BT59" s="207"/>
      <c r="BU59" s="207"/>
      <c r="BV59" s="207"/>
      <c r="BW59" s="207"/>
      <c r="BX59" s="207"/>
      <c r="BY59" s="207"/>
      <c r="BZ59" s="207"/>
      <c r="CA59" s="207"/>
      <c r="CB59" s="207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</row>
    <row r="60" spans="2:92" ht="9.9499999999999993" customHeight="1" x14ac:dyDescent="0.15">
      <c r="B60" s="213"/>
      <c r="C60" s="21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71"/>
      <c r="AM60" s="207">
        <f>計算機!B138</f>
        <v>0</v>
      </c>
      <c r="AN60" s="207"/>
      <c r="AO60" s="207"/>
      <c r="AP60" s="207"/>
      <c r="AQ60" s="207"/>
      <c r="AR60" s="207"/>
      <c r="AS60" s="207"/>
      <c r="AT60" s="207"/>
      <c r="AU60" s="277">
        <f>計算機!C138</f>
        <v>0</v>
      </c>
      <c r="AV60" s="277"/>
      <c r="AW60" s="277"/>
      <c r="AX60" s="213"/>
      <c r="AY60" s="213"/>
      <c r="AZ60" s="213"/>
      <c r="BA60" s="213">
        <f>計算機!D138</f>
        <v>0</v>
      </c>
      <c r="BB60" s="213"/>
      <c r="BC60" s="213">
        <f>計算機!E138</f>
        <v>0</v>
      </c>
      <c r="BD60" s="213"/>
      <c r="BE60" s="207"/>
      <c r="BF60" s="207"/>
      <c r="BG60" s="207"/>
      <c r="BH60" s="207"/>
      <c r="BI60" s="207"/>
      <c r="BJ60" s="207"/>
      <c r="BK60" s="207"/>
      <c r="BL60" s="207"/>
      <c r="BM60" s="207"/>
      <c r="BN60" s="207"/>
      <c r="BO60" s="207"/>
      <c r="BP60" s="207"/>
      <c r="BQ60" s="207"/>
      <c r="BR60" s="207"/>
      <c r="BS60" s="207"/>
      <c r="BT60" s="207"/>
      <c r="BU60" s="207"/>
      <c r="BV60" s="207"/>
      <c r="BW60" s="207"/>
      <c r="BX60" s="207"/>
      <c r="BY60" s="207"/>
      <c r="BZ60" s="207"/>
      <c r="CA60" s="207"/>
      <c r="CB60" s="207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</row>
    <row r="61" spans="2:92" ht="9.9499999999999993" customHeight="1" x14ac:dyDescent="0.15">
      <c r="B61" s="213"/>
      <c r="C61" s="213"/>
      <c r="D61" s="183">
        <f>計算機!B147</f>
        <v>0</v>
      </c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71"/>
      <c r="AM61" s="207">
        <f>計算機!B139</f>
        <v>0</v>
      </c>
      <c r="AN61" s="207"/>
      <c r="AO61" s="207"/>
      <c r="AP61" s="207"/>
      <c r="AQ61" s="207"/>
      <c r="AR61" s="207"/>
      <c r="AS61" s="207"/>
      <c r="AT61" s="207"/>
      <c r="AU61" s="277">
        <f>計算機!C139</f>
        <v>0</v>
      </c>
      <c r="AV61" s="277"/>
      <c r="AW61" s="277"/>
      <c r="AX61" s="213"/>
      <c r="AY61" s="213"/>
      <c r="AZ61" s="213"/>
      <c r="BA61" s="213">
        <f>計算機!D139</f>
        <v>0</v>
      </c>
      <c r="BB61" s="213"/>
      <c r="BC61" s="213">
        <f>計算機!E139</f>
        <v>0</v>
      </c>
      <c r="BD61" s="213"/>
      <c r="BE61" s="207"/>
      <c r="BF61" s="207"/>
      <c r="BG61" s="207"/>
      <c r="BH61" s="207"/>
      <c r="BI61" s="207"/>
      <c r="BJ61" s="207"/>
      <c r="BK61" s="207"/>
      <c r="BL61" s="207"/>
      <c r="BM61" s="207"/>
      <c r="BN61" s="207"/>
      <c r="BO61" s="207"/>
      <c r="BP61" s="207"/>
      <c r="BQ61" s="207"/>
      <c r="BR61" s="207"/>
      <c r="BS61" s="207"/>
      <c r="BT61" s="207"/>
      <c r="BU61" s="207"/>
      <c r="BV61" s="207"/>
      <c r="BW61" s="207"/>
      <c r="BX61" s="207"/>
      <c r="BY61" s="207"/>
      <c r="BZ61" s="207"/>
      <c r="CA61" s="207"/>
      <c r="CB61" s="207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</row>
    <row r="62" spans="2:92" ht="9.9499999999999993" customHeight="1" x14ac:dyDescent="0.15">
      <c r="B62" s="213"/>
      <c r="C62" s="21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71"/>
      <c r="AM62" s="207">
        <f>計算機!B140</f>
        <v>0</v>
      </c>
      <c r="AN62" s="207"/>
      <c r="AO62" s="207"/>
      <c r="AP62" s="207"/>
      <c r="AQ62" s="207"/>
      <c r="AR62" s="207"/>
      <c r="AS62" s="207"/>
      <c r="AT62" s="207"/>
      <c r="AU62" s="277">
        <f>計算機!C140</f>
        <v>0</v>
      </c>
      <c r="AV62" s="277"/>
      <c r="AW62" s="277"/>
      <c r="AX62" s="213"/>
      <c r="AY62" s="213"/>
      <c r="AZ62" s="213"/>
      <c r="BA62" s="213">
        <f>計算機!D140</f>
        <v>0</v>
      </c>
      <c r="BB62" s="213"/>
      <c r="BC62" s="213">
        <f>計算機!E140</f>
        <v>0</v>
      </c>
      <c r="BD62" s="213"/>
      <c r="BE62" s="207"/>
      <c r="BF62" s="207"/>
      <c r="BG62" s="207"/>
      <c r="BH62" s="207"/>
      <c r="BI62" s="207"/>
      <c r="BJ62" s="207"/>
      <c r="BK62" s="207"/>
      <c r="BL62" s="207"/>
      <c r="BM62" s="207"/>
      <c r="BN62" s="207"/>
      <c r="BO62" s="207"/>
      <c r="BP62" s="207"/>
      <c r="BQ62" s="207"/>
      <c r="BR62" s="207"/>
      <c r="BS62" s="207"/>
      <c r="BT62" s="207"/>
      <c r="BU62" s="207"/>
      <c r="BV62" s="207"/>
      <c r="BW62" s="207"/>
      <c r="BX62" s="207"/>
      <c r="BY62" s="207"/>
      <c r="BZ62" s="207"/>
      <c r="CA62" s="207"/>
      <c r="CB62" s="207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</row>
    <row r="63" spans="2:92" ht="9.9499999999999993" customHeight="1" x14ac:dyDescent="0.15">
      <c r="B63" s="213"/>
      <c r="C63" s="213"/>
      <c r="D63" s="183">
        <f>計算機!B148</f>
        <v>0</v>
      </c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71"/>
      <c r="AM63" s="207">
        <f>計算機!B141</f>
        <v>0</v>
      </c>
      <c r="AN63" s="207"/>
      <c r="AO63" s="207"/>
      <c r="AP63" s="207"/>
      <c r="AQ63" s="207"/>
      <c r="AR63" s="207"/>
      <c r="AS63" s="207"/>
      <c r="AT63" s="207"/>
      <c r="AU63" s="277">
        <f>計算機!C141</f>
        <v>0</v>
      </c>
      <c r="AV63" s="277"/>
      <c r="AW63" s="277"/>
      <c r="AX63" s="213"/>
      <c r="AY63" s="213"/>
      <c r="AZ63" s="213"/>
      <c r="BA63" s="213">
        <f>計算機!D141</f>
        <v>0</v>
      </c>
      <c r="BB63" s="213"/>
      <c r="BC63" s="213">
        <f>計算機!E141</f>
        <v>0</v>
      </c>
      <c r="BD63" s="213"/>
      <c r="BE63" s="207"/>
      <c r="BF63" s="207"/>
      <c r="BG63" s="207"/>
      <c r="BH63" s="207"/>
      <c r="BI63" s="207"/>
      <c r="BJ63" s="207"/>
      <c r="BK63" s="207"/>
      <c r="BL63" s="207"/>
      <c r="BM63" s="207"/>
      <c r="BN63" s="207"/>
      <c r="BO63" s="207"/>
      <c r="BP63" s="207"/>
      <c r="BQ63" s="207"/>
      <c r="BR63" s="207"/>
      <c r="BS63" s="207"/>
      <c r="BT63" s="207"/>
      <c r="BU63" s="207"/>
      <c r="BV63" s="207"/>
      <c r="BW63" s="207"/>
      <c r="BX63" s="207"/>
      <c r="BY63" s="207"/>
      <c r="BZ63" s="207"/>
      <c r="CA63" s="207"/>
      <c r="CB63" s="207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</row>
    <row r="64" spans="2:92" ht="9.9499999999999993" customHeight="1" x14ac:dyDescent="0.15">
      <c r="B64" s="213"/>
      <c r="C64" s="21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71"/>
      <c r="AM64" s="207">
        <f>計算機!B142</f>
        <v>0</v>
      </c>
      <c r="AN64" s="207"/>
      <c r="AO64" s="207"/>
      <c r="AP64" s="207"/>
      <c r="AQ64" s="207"/>
      <c r="AR64" s="207"/>
      <c r="AS64" s="207"/>
      <c r="AT64" s="207"/>
      <c r="AU64" s="277">
        <f>計算機!C142</f>
        <v>0</v>
      </c>
      <c r="AV64" s="277"/>
      <c r="AW64" s="277"/>
      <c r="AX64" s="213"/>
      <c r="AY64" s="213"/>
      <c r="AZ64" s="213"/>
      <c r="BA64" s="213">
        <f>計算機!D142</f>
        <v>0</v>
      </c>
      <c r="BB64" s="213"/>
      <c r="BC64" s="213">
        <f>計算機!E142</f>
        <v>0</v>
      </c>
      <c r="BD64" s="213"/>
      <c r="BE64" s="207"/>
      <c r="BF64" s="207"/>
      <c r="BG64" s="207"/>
      <c r="BH64" s="207"/>
      <c r="BI64" s="207"/>
      <c r="BJ64" s="207"/>
      <c r="BK64" s="207"/>
      <c r="BL64" s="207"/>
      <c r="BM64" s="207"/>
      <c r="BN64" s="207"/>
      <c r="BO64" s="207"/>
      <c r="BP64" s="207"/>
      <c r="BQ64" s="207"/>
      <c r="BR64" s="207"/>
      <c r="BS64" s="207"/>
      <c r="BT64" s="207"/>
      <c r="BU64" s="207"/>
      <c r="BV64" s="207"/>
      <c r="BW64" s="207"/>
      <c r="BX64" s="207"/>
      <c r="BY64" s="207"/>
      <c r="BZ64" s="207"/>
      <c r="CA64" s="207"/>
      <c r="CB64" s="207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</row>
    <row r="65" spans="22:92" ht="9.9499999999999993" customHeight="1" x14ac:dyDescent="0.15">
      <c r="V65" s="71"/>
      <c r="AL65" s="71"/>
      <c r="AM65" s="206" t="s">
        <v>109</v>
      </c>
      <c r="AN65" s="206"/>
      <c r="AO65" s="206"/>
      <c r="AP65" s="206"/>
      <c r="AQ65" s="206"/>
      <c r="AR65" s="206"/>
      <c r="AS65" s="206"/>
      <c r="AT65" s="206"/>
      <c r="AU65" s="280"/>
      <c r="AV65" s="280"/>
      <c r="AW65" s="280"/>
      <c r="AX65" s="281"/>
      <c r="AY65" s="281"/>
      <c r="AZ65" s="281"/>
      <c r="BA65" s="213">
        <f>計算機!D143</f>
        <v>0</v>
      </c>
      <c r="BB65" s="213"/>
      <c r="BC65" s="213">
        <f>計算機!E143</f>
        <v>0</v>
      </c>
      <c r="BD65" s="213"/>
      <c r="BE65" s="207"/>
      <c r="BF65" s="207"/>
      <c r="BG65" s="207"/>
      <c r="BH65" s="207"/>
      <c r="BI65" s="207"/>
      <c r="BJ65" s="207"/>
      <c r="BK65" s="207"/>
      <c r="BL65" s="207"/>
      <c r="BM65" s="207"/>
      <c r="BN65" s="207"/>
      <c r="BO65" s="207"/>
      <c r="BP65" s="207"/>
      <c r="BQ65" s="207"/>
      <c r="BR65" s="207"/>
      <c r="BS65" s="207"/>
      <c r="BT65" s="207"/>
      <c r="BU65" s="207"/>
      <c r="BV65" s="207"/>
      <c r="BW65" s="207"/>
      <c r="BX65" s="207"/>
      <c r="BY65" s="207"/>
      <c r="BZ65" s="207"/>
      <c r="CA65" s="207"/>
      <c r="CB65" s="207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</row>
    <row r="66" spans="22:92" ht="9.9499999999999993" customHeight="1" x14ac:dyDescent="0.15">
      <c r="AM66" s="69"/>
      <c r="AN66" s="69"/>
      <c r="AO66" s="69"/>
      <c r="AP66" s="69"/>
      <c r="AQ66" s="69"/>
      <c r="AR66" s="69"/>
      <c r="AS66" s="69"/>
      <c r="AT66" s="73"/>
      <c r="AU66" s="73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</row>
    <row r="67" spans="22:92" ht="9.9499999999999993" customHeight="1" x14ac:dyDescent="0.15"/>
    <row r="68" spans="22:92" ht="9.9499999999999993" customHeight="1" x14ac:dyDescent="0.15"/>
    <row r="69" spans="22:92" ht="9.9499999999999993" customHeight="1" x14ac:dyDescent="0.15"/>
    <row r="70" spans="22:92" ht="9.9499999999999993" customHeight="1" x14ac:dyDescent="0.15"/>
    <row r="71" spans="22:92" ht="9.9499999999999993" customHeight="1" x14ac:dyDescent="0.15"/>
    <row r="72" spans="22:92" ht="9.9499999999999993" customHeight="1" x14ac:dyDescent="0.15"/>
    <row r="73" spans="22:92" ht="9.9499999999999993" customHeight="1" x14ac:dyDescent="0.15"/>
    <row r="74" spans="22:92" ht="9.9499999999999993" customHeight="1" x14ac:dyDescent="0.15"/>
    <row r="75" spans="22:92" ht="9.9499999999999993" customHeight="1" x14ac:dyDescent="0.15"/>
    <row r="76" spans="22:92" ht="9.9499999999999993" customHeight="1" x14ac:dyDescent="0.15"/>
    <row r="77" spans="22:92" ht="9.9499999999999993" customHeight="1" x14ac:dyDescent="0.15"/>
    <row r="78" spans="22:92" ht="9.9499999999999993" customHeight="1" x14ac:dyDescent="0.15"/>
    <row r="79" spans="22:92" ht="9.9499999999999993" customHeight="1" x14ac:dyDescent="0.15"/>
    <row r="80" spans="22:92" ht="9.9499999999999993" customHeight="1" x14ac:dyDescent="0.15"/>
    <row r="81" ht="9.9499999999999993" customHeight="1" x14ac:dyDescent="0.15"/>
    <row r="82" ht="9.9499999999999993" customHeight="1" x14ac:dyDescent="0.15"/>
    <row r="83" ht="9.9499999999999993" customHeight="1" x14ac:dyDescent="0.15"/>
    <row r="84" ht="9.9499999999999993" customHeight="1" x14ac:dyDescent="0.15"/>
    <row r="85" ht="9.9499999999999993" customHeight="1" x14ac:dyDescent="0.15"/>
    <row r="86" ht="9.9499999999999993" customHeight="1" x14ac:dyDescent="0.15"/>
    <row r="87" ht="9.9499999999999993" customHeight="1" x14ac:dyDescent="0.15"/>
    <row r="88" ht="9.9499999999999993" customHeight="1" x14ac:dyDescent="0.15"/>
    <row r="89" ht="9.9499999999999993" customHeight="1" x14ac:dyDescent="0.15"/>
    <row r="90" ht="9.9499999999999993" customHeight="1" x14ac:dyDescent="0.15"/>
    <row r="91" ht="9.9499999999999993" customHeight="1" x14ac:dyDescent="0.15"/>
    <row r="92" ht="9.9499999999999993" customHeight="1" x14ac:dyDescent="0.15"/>
    <row r="93" ht="9.9499999999999993" customHeight="1" x14ac:dyDescent="0.15"/>
    <row r="94" ht="9.9499999999999993" customHeight="1" x14ac:dyDescent="0.15"/>
    <row r="95" ht="9.9499999999999993" customHeight="1" x14ac:dyDescent="0.15"/>
    <row r="96" ht="9.9499999999999993" customHeight="1" x14ac:dyDescent="0.15"/>
    <row r="97" ht="9.9499999999999993" customHeight="1" x14ac:dyDescent="0.15"/>
    <row r="98" ht="9.9499999999999993" customHeight="1" x14ac:dyDescent="0.15"/>
    <row r="99" ht="9.9499999999999993" customHeight="1" x14ac:dyDescent="0.15"/>
    <row r="100" ht="9.9499999999999993" customHeight="1" x14ac:dyDescent="0.15"/>
    <row r="101" ht="9.9499999999999993" customHeight="1" x14ac:dyDescent="0.15"/>
    <row r="102" ht="9.9499999999999993" customHeight="1" x14ac:dyDescent="0.15"/>
    <row r="103" ht="9.9499999999999993" customHeight="1" x14ac:dyDescent="0.15"/>
    <row r="104" ht="9.9499999999999993" customHeight="1" x14ac:dyDescent="0.15"/>
    <row r="105" ht="9.9499999999999993" customHeight="1" x14ac:dyDescent="0.15"/>
    <row r="106" ht="9.9499999999999993" customHeight="1" x14ac:dyDescent="0.15"/>
    <row r="107" ht="9.9499999999999993" customHeight="1" x14ac:dyDescent="0.15"/>
    <row r="108" ht="9.9499999999999993" customHeight="1" x14ac:dyDescent="0.15"/>
    <row r="109" ht="9.9499999999999993" customHeight="1" x14ac:dyDescent="0.15"/>
    <row r="110" ht="9.9499999999999993" customHeight="1" x14ac:dyDescent="0.15"/>
    <row r="111" ht="9.9499999999999993" customHeight="1" x14ac:dyDescent="0.15"/>
    <row r="112" ht="9.9499999999999993" customHeight="1" x14ac:dyDescent="0.15"/>
    <row r="113" ht="9.9499999999999993" customHeight="1" x14ac:dyDescent="0.15"/>
    <row r="114" ht="9.9499999999999993" customHeight="1" x14ac:dyDescent="0.15"/>
    <row r="115" ht="9.9499999999999993" customHeight="1" x14ac:dyDescent="0.15"/>
    <row r="116" ht="9.9499999999999993" customHeight="1" x14ac:dyDescent="0.15"/>
    <row r="117" ht="9.9499999999999993" customHeight="1" x14ac:dyDescent="0.15"/>
    <row r="118" ht="9.9499999999999993" customHeight="1" x14ac:dyDescent="0.15"/>
    <row r="119" ht="9.9499999999999993" customHeight="1" x14ac:dyDescent="0.15"/>
    <row r="120" ht="9.9499999999999993" customHeight="1" x14ac:dyDescent="0.15"/>
    <row r="121" ht="9.9499999999999993" customHeight="1" x14ac:dyDescent="0.15"/>
    <row r="122" ht="9.9499999999999993" customHeight="1" x14ac:dyDescent="0.15"/>
    <row r="123" ht="9.9499999999999993" customHeight="1" x14ac:dyDescent="0.15"/>
    <row r="124" ht="9.9499999999999993" customHeight="1" x14ac:dyDescent="0.15"/>
    <row r="125" ht="9.9499999999999993" customHeight="1" x14ac:dyDescent="0.15"/>
    <row r="126" ht="9.9499999999999993" customHeight="1" x14ac:dyDescent="0.15"/>
    <row r="127" ht="9.9499999999999993" customHeight="1" x14ac:dyDescent="0.15"/>
    <row r="128" ht="9.9499999999999993" customHeight="1" x14ac:dyDescent="0.15"/>
    <row r="129" ht="9.9499999999999993" customHeight="1" x14ac:dyDescent="0.15"/>
    <row r="130" ht="9.9499999999999993" customHeight="1" x14ac:dyDescent="0.15"/>
    <row r="131" ht="9.9499999999999993" customHeight="1" x14ac:dyDescent="0.15"/>
    <row r="132" ht="9.9499999999999993" customHeight="1" x14ac:dyDescent="0.15"/>
    <row r="133" ht="9.9499999999999993" customHeight="1" x14ac:dyDescent="0.15"/>
    <row r="134" ht="9.9499999999999993" customHeight="1" x14ac:dyDescent="0.15"/>
    <row r="135" ht="9.9499999999999993" customHeight="1" x14ac:dyDescent="0.15"/>
    <row r="136" ht="9.9499999999999993" customHeight="1" x14ac:dyDescent="0.15"/>
    <row r="137" ht="9.9499999999999993" customHeight="1" x14ac:dyDescent="0.15"/>
    <row r="138" ht="9.9499999999999993" customHeight="1" x14ac:dyDescent="0.15"/>
    <row r="139" ht="9.9499999999999993" customHeight="1" x14ac:dyDescent="0.15"/>
    <row r="140" ht="9.9499999999999993" customHeight="1" x14ac:dyDescent="0.15"/>
    <row r="141" ht="9.9499999999999993" customHeight="1" x14ac:dyDescent="0.15"/>
    <row r="142" ht="9.9499999999999993" customHeight="1" x14ac:dyDescent="0.15"/>
    <row r="143" ht="9.9499999999999993" customHeight="1" x14ac:dyDescent="0.15"/>
    <row r="144" ht="9.9499999999999993" customHeight="1" x14ac:dyDescent="0.15"/>
    <row r="145" ht="9.9499999999999993" customHeight="1" x14ac:dyDescent="0.15"/>
    <row r="146" ht="9.9499999999999993" customHeight="1" x14ac:dyDescent="0.15"/>
    <row r="147" ht="9.9499999999999993" customHeight="1" x14ac:dyDescent="0.15"/>
    <row r="148" ht="9.9499999999999993" customHeight="1" x14ac:dyDescent="0.15"/>
    <row r="149" ht="9.9499999999999993" customHeight="1" x14ac:dyDescent="0.15"/>
    <row r="150" ht="9.9499999999999993" customHeight="1" x14ac:dyDescent="0.15"/>
    <row r="151" ht="9.9499999999999993" customHeight="1" x14ac:dyDescent="0.15"/>
    <row r="152" ht="9.9499999999999993" customHeight="1" x14ac:dyDescent="0.15"/>
    <row r="153" ht="9.9499999999999993" customHeight="1" x14ac:dyDescent="0.15"/>
    <row r="154" ht="9.9499999999999993" customHeight="1" x14ac:dyDescent="0.15"/>
    <row r="155" ht="9.9499999999999993" customHeight="1" x14ac:dyDescent="0.15"/>
    <row r="156" ht="9.9499999999999993" customHeight="1" x14ac:dyDescent="0.15"/>
    <row r="157" ht="9.9499999999999993" customHeight="1" x14ac:dyDescent="0.15"/>
    <row r="158" ht="9.9499999999999993" customHeight="1" x14ac:dyDescent="0.15"/>
    <row r="159" ht="9.9499999999999993" customHeight="1" x14ac:dyDescent="0.15"/>
    <row r="160" ht="9.9499999999999993" customHeight="1" x14ac:dyDescent="0.15"/>
    <row r="161" ht="9.9499999999999993" customHeight="1" x14ac:dyDescent="0.15"/>
    <row r="162" ht="9.9499999999999993" customHeight="1" x14ac:dyDescent="0.15"/>
    <row r="163" ht="9.9499999999999993" customHeight="1" x14ac:dyDescent="0.15"/>
    <row r="164" ht="9.9499999999999993" customHeight="1" x14ac:dyDescent="0.15"/>
    <row r="165" ht="9.9499999999999993" customHeight="1" x14ac:dyDescent="0.15"/>
    <row r="166" ht="9.9499999999999993" customHeight="1" x14ac:dyDescent="0.15"/>
    <row r="167" ht="9.9499999999999993" customHeight="1" x14ac:dyDescent="0.15"/>
    <row r="168" ht="9.9499999999999993" customHeight="1" x14ac:dyDescent="0.15"/>
    <row r="169" ht="9.9499999999999993" customHeight="1" x14ac:dyDescent="0.15"/>
    <row r="170" ht="9.9499999999999993" customHeight="1" x14ac:dyDescent="0.15"/>
    <row r="171" ht="9.9499999999999993" customHeight="1" x14ac:dyDescent="0.15"/>
    <row r="172" ht="9.9499999999999993" customHeight="1" x14ac:dyDescent="0.15"/>
    <row r="173" ht="9.9499999999999993" customHeight="1" x14ac:dyDescent="0.15"/>
    <row r="174" ht="9.9499999999999993" customHeight="1" x14ac:dyDescent="0.15"/>
    <row r="175" ht="9.9499999999999993" customHeight="1" x14ac:dyDescent="0.15"/>
    <row r="176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  <row r="193" ht="9.9499999999999993" customHeight="1" x14ac:dyDescent="0.15"/>
    <row r="194" ht="9.9499999999999993" customHeight="1" x14ac:dyDescent="0.15"/>
    <row r="195" ht="9.9499999999999993" customHeight="1" x14ac:dyDescent="0.15"/>
    <row r="196" ht="9.9499999999999993" customHeight="1" x14ac:dyDescent="0.15"/>
    <row r="197" ht="9.9499999999999993" customHeight="1" x14ac:dyDescent="0.15"/>
    <row r="198" ht="9.9499999999999993" customHeight="1" x14ac:dyDescent="0.15"/>
    <row r="199" ht="9.9499999999999993" customHeight="1" x14ac:dyDescent="0.15"/>
    <row r="200" ht="9.9499999999999993" customHeight="1" x14ac:dyDescent="0.15"/>
    <row r="201" ht="9.9499999999999993" customHeight="1" x14ac:dyDescent="0.15"/>
    <row r="202" ht="9.9499999999999993" customHeight="1" x14ac:dyDescent="0.15"/>
    <row r="203" ht="9.9499999999999993" customHeight="1" x14ac:dyDescent="0.15"/>
    <row r="204" ht="9.9499999999999993" customHeight="1" x14ac:dyDescent="0.15"/>
    <row r="205" ht="9.9499999999999993" customHeight="1" x14ac:dyDescent="0.15"/>
    <row r="206" ht="9.9499999999999993" customHeight="1" x14ac:dyDescent="0.15"/>
    <row r="207" ht="9.9499999999999993" customHeight="1" x14ac:dyDescent="0.15"/>
    <row r="208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  <row r="293" ht="9.9499999999999993" customHeight="1" x14ac:dyDescent="0.15"/>
    <row r="294" ht="9.9499999999999993" customHeight="1" x14ac:dyDescent="0.15"/>
    <row r="295" ht="9.9499999999999993" customHeight="1" x14ac:dyDescent="0.15"/>
    <row r="296" ht="9.9499999999999993" customHeight="1" x14ac:dyDescent="0.15"/>
    <row r="297" ht="9.9499999999999993" customHeight="1" x14ac:dyDescent="0.15"/>
    <row r="298" ht="9.9499999999999993" customHeight="1" x14ac:dyDescent="0.15"/>
    <row r="299" ht="9.9499999999999993" customHeight="1" x14ac:dyDescent="0.15"/>
    <row r="300" ht="9.9499999999999993" customHeight="1" x14ac:dyDescent="0.15"/>
    <row r="301" ht="9.9499999999999993" customHeight="1" x14ac:dyDescent="0.15"/>
    <row r="302" ht="9.9499999999999993" customHeight="1" x14ac:dyDescent="0.15"/>
    <row r="303" ht="9.9499999999999993" customHeight="1" x14ac:dyDescent="0.15"/>
    <row r="304" ht="9.9499999999999993" customHeight="1" x14ac:dyDescent="0.15"/>
    <row r="305" ht="9.9499999999999993" customHeight="1" x14ac:dyDescent="0.15"/>
    <row r="306" ht="9.9499999999999993" customHeight="1" x14ac:dyDescent="0.15"/>
    <row r="307" ht="9.9499999999999993" customHeight="1" x14ac:dyDescent="0.15"/>
    <row r="308" ht="9.9499999999999993" customHeight="1" x14ac:dyDescent="0.15"/>
    <row r="309" ht="9.9499999999999993" customHeight="1" x14ac:dyDescent="0.15"/>
    <row r="310" ht="9.9499999999999993" customHeight="1" x14ac:dyDescent="0.15"/>
    <row r="311" ht="9.9499999999999993" customHeight="1" x14ac:dyDescent="0.15"/>
    <row r="312" ht="9.9499999999999993" customHeight="1" x14ac:dyDescent="0.15"/>
    <row r="313" ht="9.9499999999999993" customHeight="1" x14ac:dyDescent="0.15"/>
    <row r="314" ht="9.9499999999999993" customHeight="1" x14ac:dyDescent="0.15"/>
    <row r="315" ht="9.9499999999999993" customHeight="1" x14ac:dyDescent="0.15"/>
    <row r="316" ht="9.9499999999999993" customHeight="1" x14ac:dyDescent="0.15"/>
    <row r="317" ht="9.9499999999999993" customHeight="1" x14ac:dyDescent="0.15"/>
    <row r="318" ht="9.9499999999999993" customHeight="1" x14ac:dyDescent="0.15"/>
    <row r="319" ht="9.9499999999999993" customHeight="1" x14ac:dyDescent="0.15"/>
    <row r="320" ht="9.9499999999999993" customHeight="1" x14ac:dyDescent="0.15"/>
    <row r="321" ht="9.9499999999999993" customHeight="1" x14ac:dyDescent="0.15"/>
    <row r="322" ht="9.9499999999999993" customHeight="1" x14ac:dyDescent="0.15"/>
    <row r="323" ht="9.9499999999999993" customHeight="1" x14ac:dyDescent="0.15"/>
    <row r="324" ht="9.9499999999999993" customHeight="1" x14ac:dyDescent="0.15"/>
    <row r="325" ht="9.9499999999999993" customHeight="1" x14ac:dyDescent="0.15"/>
    <row r="326" ht="9.9499999999999993" customHeight="1" x14ac:dyDescent="0.15"/>
    <row r="327" ht="9.9499999999999993" customHeight="1" x14ac:dyDescent="0.15"/>
    <row r="328" ht="9.9499999999999993" customHeight="1" x14ac:dyDescent="0.15"/>
    <row r="329" ht="9.9499999999999993" customHeight="1" x14ac:dyDescent="0.15"/>
    <row r="330" ht="9.9499999999999993" customHeight="1" x14ac:dyDescent="0.15"/>
    <row r="331" ht="9.9499999999999993" customHeight="1" x14ac:dyDescent="0.15"/>
    <row r="332" ht="9.9499999999999993" customHeight="1" x14ac:dyDescent="0.15"/>
    <row r="333" ht="9.9499999999999993" customHeight="1" x14ac:dyDescent="0.15"/>
    <row r="334" ht="9.9499999999999993" customHeight="1" x14ac:dyDescent="0.15"/>
    <row r="335" ht="9.9499999999999993" customHeight="1" x14ac:dyDescent="0.15"/>
    <row r="336" ht="9.9499999999999993" customHeight="1" x14ac:dyDescent="0.15"/>
    <row r="337" ht="9.9499999999999993" customHeight="1" x14ac:dyDescent="0.15"/>
    <row r="338" ht="9.9499999999999993" customHeight="1" x14ac:dyDescent="0.15"/>
    <row r="339" ht="9.9499999999999993" customHeight="1" x14ac:dyDescent="0.15"/>
    <row r="340" ht="9.9499999999999993" customHeight="1" x14ac:dyDescent="0.15"/>
    <row r="341" ht="9.9499999999999993" customHeight="1" x14ac:dyDescent="0.15"/>
    <row r="342" ht="9.9499999999999993" customHeight="1" x14ac:dyDescent="0.15"/>
    <row r="343" ht="9.9499999999999993" customHeight="1" x14ac:dyDescent="0.15"/>
    <row r="344" ht="9.9499999999999993" customHeight="1" x14ac:dyDescent="0.15"/>
    <row r="345" ht="9.9499999999999993" customHeight="1" x14ac:dyDescent="0.15"/>
    <row r="346" ht="9.9499999999999993" customHeight="1" x14ac:dyDescent="0.15"/>
    <row r="347" ht="9.9499999999999993" customHeight="1" x14ac:dyDescent="0.15"/>
    <row r="348" ht="9.9499999999999993" customHeight="1" x14ac:dyDescent="0.15"/>
    <row r="349" ht="9.9499999999999993" customHeight="1" x14ac:dyDescent="0.15"/>
    <row r="350" ht="9.9499999999999993" customHeight="1" x14ac:dyDescent="0.15"/>
    <row r="351" ht="9.9499999999999993" customHeight="1" x14ac:dyDescent="0.15"/>
    <row r="352" ht="9.9499999999999993" customHeight="1" x14ac:dyDescent="0.15"/>
    <row r="353" ht="9.9499999999999993" customHeight="1" x14ac:dyDescent="0.15"/>
    <row r="354" ht="9.9499999999999993" customHeight="1" x14ac:dyDescent="0.15"/>
    <row r="355" ht="9.9499999999999993" customHeight="1" x14ac:dyDescent="0.15"/>
    <row r="356" ht="9.9499999999999993" customHeight="1" x14ac:dyDescent="0.15"/>
    <row r="357" ht="9.9499999999999993" customHeight="1" x14ac:dyDescent="0.15"/>
    <row r="358" ht="9.9499999999999993" customHeight="1" x14ac:dyDescent="0.15"/>
    <row r="359" ht="9.9499999999999993" customHeight="1" x14ac:dyDescent="0.15"/>
    <row r="360" ht="9.9499999999999993" customHeight="1" x14ac:dyDescent="0.15"/>
    <row r="361" ht="9.9499999999999993" customHeight="1" x14ac:dyDescent="0.15"/>
    <row r="362" ht="9.9499999999999993" customHeight="1" x14ac:dyDescent="0.15"/>
    <row r="363" ht="9.9499999999999993" customHeight="1" x14ac:dyDescent="0.15"/>
    <row r="364" ht="9.9499999999999993" customHeight="1" x14ac:dyDescent="0.15"/>
    <row r="365" ht="9.9499999999999993" customHeight="1" x14ac:dyDescent="0.15"/>
    <row r="366" ht="9.9499999999999993" customHeight="1" x14ac:dyDescent="0.15"/>
    <row r="367" ht="9.9499999999999993" customHeight="1" x14ac:dyDescent="0.15"/>
    <row r="368" ht="9.9499999999999993" customHeight="1" x14ac:dyDescent="0.15"/>
    <row r="369" ht="9.9499999999999993" customHeight="1" x14ac:dyDescent="0.15"/>
    <row r="370" ht="9.9499999999999993" customHeight="1" x14ac:dyDescent="0.15"/>
    <row r="371" ht="9.9499999999999993" customHeight="1" x14ac:dyDescent="0.15"/>
    <row r="372" ht="9.9499999999999993" customHeight="1" x14ac:dyDescent="0.15"/>
    <row r="373" ht="9.9499999999999993" customHeight="1" x14ac:dyDescent="0.15"/>
    <row r="374" ht="9.9499999999999993" customHeight="1" x14ac:dyDescent="0.15"/>
    <row r="375" ht="9.9499999999999993" customHeight="1" x14ac:dyDescent="0.15"/>
    <row r="376" ht="9.9499999999999993" customHeight="1" x14ac:dyDescent="0.15"/>
    <row r="377" ht="9.9499999999999993" customHeight="1" x14ac:dyDescent="0.15"/>
    <row r="378" ht="9.9499999999999993" customHeight="1" x14ac:dyDescent="0.15"/>
    <row r="379" ht="9.9499999999999993" customHeight="1" x14ac:dyDescent="0.15"/>
    <row r="380" ht="9.9499999999999993" customHeight="1" x14ac:dyDescent="0.15"/>
    <row r="381" ht="9.9499999999999993" customHeight="1" x14ac:dyDescent="0.15"/>
    <row r="382" ht="9.9499999999999993" customHeight="1" x14ac:dyDescent="0.15"/>
    <row r="383" ht="9.9499999999999993" customHeight="1" x14ac:dyDescent="0.15"/>
    <row r="384" ht="9.9499999999999993" customHeight="1" x14ac:dyDescent="0.15"/>
    <row r="385" ht="9.9499999999999993" customHeight="1" x14ac:dyDescent="0.15"/>
    <row r="386" ht="9.9499999999999993" customHeight="1" x14ac:dyDescent="0.15"/>
    <row r="387" ht="9.9499999999999993" customHeight="1" x14ac:dyDescent="0.15"/>
    <row r="388" ht="9.9499999999999993" customHeight="1" x14ac:dyDescent="0.15"/>
    <row r="389" ht="9.9499999999999993" customHeight="1" x14ac:dyDescent="0.15"/>
    <row r="390" ht="9.9499999999999993" customHeight="1" x14ac:dyDescent="0.15"/>
    <row r="391" ht="9.9499999999999993" customHeight="1" x14ac:dyDescent="0.15"/>
    <row r="392" ht="9.9499999999999993" customHeight="1" x14ac:dyDescent="0.15"/>
    <row r="393" ht="9.9499999999999993" customHeight="1" x14ac:dyDescent="0.15"/>
    <row r="394" ht="9.9499999999999993" customHeight="1" x14ac:dyDescent="0.15"/>
    <row r="395" ht="9.9499999999999993" customHeight="1" x14ac:dyDescent="0.15"/>
    <row r="396" ht="9.9499999999999993" customHeight="1" x14ac:dyDescent="0.15"/>
    <row r="397" ht="9.9499999999999993" customHeight="1" x14ac:dyDescent="0.15"/>
    <row r="398" ht="9.9499999999999993" customHeight="1" x14ac:dyDescent="0.15"/>
    <row r="399" ht="9.9499999999999993" customHeight="1" x14ac:dyDescent="0.15"/>
    <row r="400" ht="9.9499999999999993" customHeight="1" x14ac:dyDescent="0.15"/>
    <row r="401" ht="9.9499999999999993" customHeight="1" x14ac:dyDescent="0.15"/>
    <row r="402" ht="9.9499999999999993" customHeight="1" x14ac:dyDescent="0.15"/>
    <row r="403" ht="9.9499999999999993" customHeight="1" x14ac:dyDescent="0.15"/>
    <row r="404" ht="9.9499999999999993" customHeight="1" x14ac:dyDescent="0.15"/>
    <row r="405" ht="9.9499999999999993" customHeight="1" x14ac:dyDescent="0.15"/>
    <row r="406" ht="9.9499999999999993" customHeight="1" x14ac:dyDescent="0.15"/>
    <row r="407" ht="9.9499999999999993" customHeight="1" x14ac:dyDescent="0.15"/>
    <row r="408" ht="9.9499999999999993" customHeight="1" x14ac:dyDescent="0.15"/>
    <row r="409" ht="9.9499999999999993" customHeight="1" x14ac:dyDescent="0.15"/>
    <row r="410" ht="9.9499999999999993" customHeight="1" x14ac:dyDescent="0.15"/>
    <row r="411" ht="9.9499999999999993" customHeight="1" x14ac:dyDescent="0.15"/>
    <row r="412" ht="9.9499999999999993" customHeight="1" x14ac:dyDescent="0.15"/>
    <row r="413" ht="9.9499999999999993" customHeight="1" x14ac:dyDescent="0.15"/>
    <row r="414" ht="9.9499999999999993" customHeight="1" x14ac:dyDescent="0.15"/>
    <row r="415" ht="9.9499999999999993" customHeight="1" x14ac:dyDescent="0.15"/>
    <row r="416" ht="9.9499999999999993" customHeight="1" x14ac:dyDescent="0.15"/>
    <row r="417" ht="9.9499999999999993" customHeight="1" x14ac:dyDescent="0.15"/>
    <row r="418" ht="9.9499999999999993" customHeight="1" x14ac:dyDescent="0.15"/>
    <row r="419" ht="9.9499999999999993" customHeight="1" x14ac:dyDescent="0.15"/>
    <row r="420" ht="9.9499999999999993" customHeight="1" x14ac:dyDescent="0.15"/>
    <row r="421" ht="9.9499999999999993" customHeight="1" x14ac:dyDescent="0.15"/>
    <row r="422" ht="9.9499999999999993" customHeight="1" x14ac:dyDescent="0.15"/>
    <row r="423" ht="9.9499999999999993" customHeight="1" x14ac:dyDescent="0.15"/>
    <row r="424" ht="9.9499999999999993" customHeight="1" x14ac:dyDescent="0.15"/>
    <row r="425" ht="9.9499999999999993" customHeight="1" x14ac:dyDescent="0.15"/>
    <row r="426" ht="9.9499999999999993" customHeight="1" x14ac:dyDescent="0.15"/>
    <row r="427" ht="9.9499999999999993" customHeight="1" x14ac:dyDescent="0.15"/>
    <row r="428" ht="9.9499999999999993" customHeight="1" x14ac:dyDescent="0.15"/>
    <row r="429" ht="9.9499999999999993" customHeight="1" x14ac:dyDescent="0.15"/>
    <row r="430" ht="9.9499999999999993" customHeight="1" x14ac:dyDescent="0.15"/>
    <row r="431" ht="9.9499999999999993" customHeight="1" x14ac:dyDescent="0.15"/>
    <row r="432" ht="9.9499999999999993" customHeight="1" x14ac:dyDescent="0.15"/>
    <row r="433" ht="9.9499999999999993" customHeight="1" x14ac:dyDescent="0.15"/>
    <row r="434" ht="9.9499999999999993" customHeight="1" x14ac:dyDescent="0.15"/>
    <row r="435" ht="9.9499999999999993" customHeight="1" x14ac:dyDescent="0.15"/>
    <row r="436" ht="9.9499999999999993" customHeight="1" x14ac:dyDescent="0.15"/>
    <row r="437" ht="9.9499999999999993" customHeight="1" x14ac:dyDescent="0.15"/>
    <row r="438" ht="9.9499999999999993" customHeight="1" x14ac:dyDescent="0.15"/>
    <row r="439" ht="9.9499999999999993" customHeight="1" x14ac:dyDescent="0.15"/>
    <row r="440" ht="9.9499999999999993" customHeight="1" x14ac:dyDescent="0.15"/>
    <row r="441" ht="9.9499999999999993" customHeight="1" x14ac:dyDescent="0.15"/>
    <row r="442" ht="9.9499999999999993" customHeight="1" x14ac:dyDescent="0.15"/>
    <row r="443" ht="9.9499999999999993" customHeight="1" x14ac:dyDescent="0.15"/>
    <row r="444" ht="9.9499999999999993" customHeight="1" x14ac:dyDescent="0.15"/>
    <row r="445" ht="9.9499999999999993" customHeight="1" x14ac:dyDescent="0.15"/>
    <row r="446" ht="9.9499999999999993" customHeight="1" x14ac:dyDescent="0.15"/>
    <row r="447" ht="9.9499999999999993" customHeight="1" x14ac:dyDescent="0.15"/>
    <row r="448" ht="9.9499999999999993" customHeight="1" x14ac:dyDescent="0.15"/>
    <row r="449" ht="9.9499999999999993" customHeight="1" x14ac:dyDescent="0.15"/>
    <row r="450" ht="9.9499999999999993" customHeight="1" x14ac:dyDescent="0.15"/>
    <row r="451" ht="9.9499999999999993" customHeight="1" x14ac:dyDescent="0.15"/>
    <row r="452" ht="9.9499999999999993" customHeight="1" x14ac:dyDescent="0.15"/>
    <row r="453" ht="9.9499999999999993" customHeight="1" x14ac:dyDescent="0.15"/>
    <row r="454" ht="9.9499999999999993" customHeight="1" x14ac:dyDescent="0.15"/>
    <row r="455" ht="9.9499999999999993" customHeight="1" x14ac:dyDescent="0.15"/>
    <row r="456" ht="9.9499999999999993" customHeight="1" x14ac:dyDescent="0.15"/>
    <row r="457" ht="9.9499999999999993" customHeight="1" x14ac:dyDescent="0.15"/>
    <row r="458" ht="9.9499999999999993" customHeight="1" x14ac:dyDescent="0.15"/>
    <row r="459" ht="9.9499999999999993" customHeight="1" x14ac:dyDescent="0.15"/>
    <row r="460" ht="9.9499999999999993" customHeight="1" x14ac:dyDescent="0.15"/>
    <row r="461" ht="9.9499999999999993" customHeight="1" x14ac:dyDescent="0.15"/>
    <row r="462" ht="9.9499999999999993" customHeight="1" x14ac:dyDescent="0.15"/>
    <row r="463" ht="9.9499999999999993" customHeight="1" x14ac:dyDescent="0.15"/>
    <row r="464" ht="9.9499999999999993" customHeight="1" x14ac:dyDescent="0.15"/>
    <row r="465" ht="9.9499999999999993" customHeight="1" x14ac:dyDescent="0.15"/>
    <row r="466" ht="9.9499999999999993" customHeight="1" x14ac:dyDescent="0.15"/>
    <row r="467" ht="9.9499999999999993" customHeight="1" x14ac:dyDescent="0.15"/>
    <row r="468" ht="9.9499999999999993" customHeight="1" x14ac:dyDescent="0.15"/>
    <row r="469" ht="9.9499999999999993" customHeight="1" x14ac:dyDescent="0.15"/>
    <row r="470" ht="9.9499999999999993" customHeight="1" x14ac:dyDescent="0.15"/>
    <row r="471" ht="9.9499999999999993" customHeight="1" x14ac:dyDescent="0.15"/>
    <row r="472" ht="9.9499999999999993" customHeight="1" x14ac:dyDescent="0.15"/>
    <row r="473" ht="9.9499999999999993" customHeight="1" x14ac:dyDescent="0.15"/>
    <row r="474" ht="9.9499999999999993" customHeight="1" x14ac:dyDescent="0.15"/>
    <row r="475" ht="9.9499999999999993" customHeight="1" x14ac:dyDescent="0.15"/>
    <row r="476" ht="9.9499999999999993" customHeight="1" x14ac:dyDescent="0.15"/>
    <row r="477" ht="9.9499999999999993" customHeight="1" x14ac:dyDescent="0.15"/>
    <row r="478" ht="9.9499999999999993" customHeight="1" x14ac:dyDescent="0.15"/>
    <row r="479" ht="9.9499999999999993" customHeight="1" x14ac:dyDescent="0.15"/>
    <row r="480" ht="9.9499999999999993" customHeight="1" x14ac:dyDescent="0.15"/>
    <row r="481" ht="9.9499999999999993" customHeight="1" x14ac:dyDescent="0.15"/>
    <row r="482" ht="9.9499999999999993" customHeight="1" x14ac:dyDescent="0.15"/>
    <row r="483" ht="9.9499999999999993" customHeight="1" x14ac:dyDescent="0.15"/>
    <row r="484" ht="9.9499999999999993" customHeight="1" x14ac:dyDescent="0.15"/>
    <row r="485" ht="9.9499999999999993" customHeight="1" x14ac:dyDescent="0.15"/>
    <row r="486" ht="9.9499999999999993" customHeight="1" x14ac:dyDescent="0.15"/>
    <row r="487" ht="9.9499999999999993" customHeight="1" x14ac:dyDescent="0.15"/>
    <row r="488" ht="9.9499999999999993" customHeight="1" x14ac:dyDescent="0.15"/>
    <row r="489" ht="9.9499999999999993" customHeight="1" x14ac:dyDescent="0.15"/>
    <row r="490" ht="9.9499999999999993" customHeight="1" x14ac:dyDescent="0.15"/>
    <row r="491" ht="9.9499999999999993" customHeight="1" x14ac:dyDescent="0.15"/>
    <row r="492" ht="9.9499999999999993" customHeight="1" x14ac:dyDescent="0.15"/>
    <row r="493" ht="9.9499999999999993" customHeight="1" x14ac:dyDescent="0.15"/>
    <row r="494" ht="9.9499999999999993" customHeight="1" x14ac:dyDescent="0.15"/>
    <row r="495" ht="9.9499999999999993" customHeight="1" x14ac:dyDescent="0.15"/>
    <row r="496" ht="9.9499999999999993" customHeight="1" x14ac:dyDescent="0.15"/>
    <row r="497" ht="9.9499999999999993" customHeight="1" x14ac:dyDescent="0.15"/>
    <row r="498" ht="9.9499999999999993" customHeight="1" x14ac:dyDescent="0.15"/>
    <row r="499" ht="9.9499999999999993" customHeight="1" x14ac:dyDescent="0.15"/>
    <row r="500" ht="9.9499999999999993" customHeight="1" x14ac:dyDescent="0.15"/>
    <row r="501" ht="9.9499999999999993" customHeight="1" x14ac:dyDescent="0.15"/>
    <row r="502" ht="9.9499999999999993" customHeight="1" x14ac:dyDescent="0.15"/>
    <row r="503" ht="9.9499999999999993" customHeight="1" x14ac:dyDescent="0.15"/>
    <row r="504" ht="9.9499999999999993" customHeight="1" x14ac:dyDescent="0.15"/>
    <row r="505" ht="9.9499999999999993" customHeight="1" x14ac:dyDescent="0.15"/>
    <row r="506" ht="9.9499999999999993" customHeight="1" x14ac:dyDescent="0.15"/>
    <row r="507" ht="9.9499999999999993" customHeight="1" x14ac:dyDescent="0.15"/>
    <row r="508" ht="9.9499999999999993" customHeight="1" x14ac:dyDescent="0.15"/>
    <row r="509" ht="9.9499999999999993" customHeight="1" x14ac:dyDescent="0.15"/>
    <row r="510" ht="9.9499999999999993" customHeight="1" x14ac:dyDescent="0.15"/>
    <row r="511" ht="9.9499999999999993" customHeight="1" x14ac:dyDescent="0.15"/>
    <row r="512" ht="9.9499999999999993" customHeight="1" x14ac:dyDescent="0.15"/>
    <row r="513" ht="9.9499999999999993" customHeight="1" x14ac:dyDescent="0.15"/>
    <row r="514" ht="9.9499999999999993" customHeight="1" x14ac:dyDescent="0.15"/>
    <row r="515" ht="9.9499999999999993" customHeight="1" x14ac:dyDescent="0.15"/>
    <row r="516" ht="9.9499999999999993" customHeight="1" x14ac:dyDescent="0.15"/>
    <row r="517" ht="9.9499999999999993" customHeight="1" x14ac:dyDescent="0.15"/>
    <row r="518" ht="9.9499999999999993" customHeight="1" x14ac:dyDescent="0.15"/>
    <row r="519" ht="9.9499999999999993" customHeight="1" x14ac:dyDescent="0.15"/>
    <row r="520" ht="9.9499999999999993" customHeight="1" x14ac:dyDescent="0.15"/>
    <row r="521" ht="9.9499999999999993" customHeight="1" x14ac:dyDescent="0.15"/>
    <row r="522" ht="9.9499999999999993" customHeight="1" x14ac:dyDescent="0.15"/>
    <row r="523" ht="9.9499999999999993" customHeight="1" x14ac:dyDescent="0.15"/>
    <row r="524" ht="9.9499999999999993" customHeight="1" x14ac:dyDescent="0.15"/>
    <row r="525" ht="9.9499999999999993" customHeight="1" x14ac:dyDescent="0.15"/>
    <row r="526" ht="9.9499999999999993" customHeight="1" x14ac:dyDescent="0.15"/>
    <row r="527" ht="9.9499999999999993" customHeight="1" x14ac:dyDescent="0.15"/>
    <row r="528" ht="9.9499999999999993" customHeight="1" x14ac:dyDescent="0.15"/>
    <row r="529" ht="9.9499999999999993" customHeight="1" x14ac:dyDescent="0.15"/>
    <row r="530" ht="9.9499999999999993" customHeight="1" x14ac:dyDescent="0.15"/>
    <row r="531" ht="9.9499999999999993" customHeight="1" x14ac:dyDescent="0.15"/>
    <row r="532" ht="9.9499999999999993" customHeight="1" x14ac:dyDescent="0.15"/>
    <row r="533" ht="9.9499999999999993" customHeight="1" x14ac:dyDescent="0.15"/>
    <row r="534" ht="9.9499999999999993" customHeight="1" x14ac:dyDescent="0.15"/>
    <row r="535" ht="9.9499999999999993" customHeight="1" x14ac:dyDescent="0.15"/>
    <row r="536" ht="9.9499999999999993" customHeight="1" x14ac:dyDescent="0.15"/>
    <row r="537" ht="9.9499999999999993" customHeight="1" x14ac:dyDescent="0.15"/>
    <row r="538" ht="9.9499999999999993" customHeight="1" x14ac:dyDescent="0.15"/>
    <row r="539" ht="9.9499999999999993" customHeight="1" x14ac:dyDescent="0.15"/>
    <row r="540" ht="9.9499999999999993" customHeight="1" x14ac:dyDescent="0.15"/>
    <row r="541" ht="9.9499999999999993" customHeight="1" x14ac:dyDescent="0.15"/>
    <row r="542" ht="9.9499999999999993" customHeight="1" x14ac:dyDescent="0.15"/>
    <row r="543" ht="9.9499999999999993" customHeight="1" x14ac:dyDescent="0.15"/>
    <row r="544" ht="9.9499999999999993" customHeight="1" x14ac:dyDescent="0.15"/>
    <row r="545" ht="9.9499999999999993" customHeight="1" x14ac:dyDescent="0.15"/>
    <row r="546" ht="9.9499999999999993" customHeight="1" x14ac:dyDescent="0.15"/>
    <row r="547" ht="9.9499999999999993" customHeight="1" x14ac:dyDescent="0.15"/>
    <row r="548" ht="9.9499999999999993" customHeight="1" x14ac:dyDescent="0.15"/>
    <row r="549" ht="9.9499999999999993" customHeight="1" x14ac:dyDescent="0.15"/>
    <row r="550" ht="9.9499999999999993" customHeight="1" x14ac:dyDescent="0.15"/>
    <row r="551" ht="9.9499999999999993" customHeight="1" x14ac:dyDescent="0.15"/>
    <row r="552" ht="9.9499999999999993" customHeight="1" x14ac:dyDescent="0.15"/>
    <row r="553" ht="9.9499999999999993" customHeight="1" x14ac:dyDescent="0.15"/>
    <row r="554" ht="9.9499999999999993" customHeight="1" x14ac:dyDescent="0.15"/>
    <row r="555" ht="9.9499999999999993" customHeight="1" x14ac:dyDescent="0.15"/>
    <row r="556" ht="9.9499999999999993" customHeight="1" x14ac:dyDescent="0.15"/>
    <row r="557" ht="9.9499999999999993" customHeight="1" x14ac:dyDescent="0.15"/>
    <row r="558" ht="9.9499999999999993" customHeight="1" x14ac:dyDescent="0.15"/>
    <row r="559" ht="9.9499999999999993" customHeight="1" x14ac:dyDescent="0.15"/>
    <row r="560" ht="9.9499999999999993" customHeight="1" x14ac:dyDescent="0.15"/>
    <row r="561" ht="9.9499999999999993" customHeight="1" x14ac:dyDescent="0.15"/>
    <row r="562" ht="9.9499999999999993" customHeight="1" x14ac:dyDescent="0.15"/>
    <row r="563" ht="9.9499999999999993" customHeight="1" x14ac:dyDescent="0.15"/>
    <row r="564" ht="9.9499999999999993" customHeight="1" x14ac:dyDescent="0.15"/>
    <row r="565" ht="9.9499999999999993" customHeight="1" x14ac:dyDescent="0.15"/>
    <row r="566" ht="9.9499999999999993" customHeight="1" x14ac:dyDescent="0.15"/>
    <row r="567" ht="9.9499999999999993" customHeight="1" x14ac:dyDescent="0.15"/>
    <row r="568" ht="9.9499999999999993" customHeight="1" x14ac:dyDescent="0.15"/>
    <row r="569" ht="9.9499999999999993" customHeight="1" x14ac:dyDescent="0.15"/>
    <row r="570" ht="9.9499999999999993" customHeight="1" x14ac:dyDescent="0.15"/>
    <row r="571" ht="9.9499999999999993" customHeight="1" x14ac:dyDescent="0.15"/>
    <row r="572" ht="9.9499999999999993" customHeight="1" x14ac:dyDescent="0.15"/>
    <row r="573" ht="9.9499999999999993" customHeight="1" x14ac:dyDescent="0.15"/>
    <row r="574" ht="9.9499999999999993" customHeight="1" x14ac:dyDescent="0.15"/>
    <row r="575" ht="9.9499999999999993" customHeight="1" x14ac:dyDescent="0.15"/>
    <row r="576" ht="9.9499999999999993" customHeight="1" x14ac:dyDescent="0.15"/>
    <row r="577" ht="9.9499999999999993" customHeight="1" x14ac:dyDescent="0.15"/>
    <row r="578" ht="9.9499999999999993" customHeight="1" x14ac:dyDescent="0.15"/>
    <row r="579" ht="9.9499999999999993" customHeight="1" x14ac:dyDescent="0.15"/>
    <row r="580" ht="9.9499999999999993" customHeight="1" x14ac:dyDescent="0.15"/>
    <row r="581" ht="9.9499999999999993" customHeight="1" x14ac:dyDescent="0.15"/>
    <row r="582" ht="9.9499999999999993" customHeight="1" x14ac:dyDescent="0.15"/>
    <row r="583" ht="9.9499999999999993" customHeight="1" x14ac:dyDescent="0.15"/>
    <row r="584" ht="9.9499999999999993" customHeight="1" x14ac:dyDescent="0.15"/>
    <row r="585" ht="9.9499999999999993" customHeight="1" x14ac:dyDescent="0.15"/>
    <row r="586" ht="9.9499999999999993" customHeight="1" x14ac:dyDescent="0.15"/>
    <row r="587" ht="9.9499999999999993" customHeight="1" x14ac:dyDescent="0.15"/>
    <row r="588" ht="9.9499999999999993" customHeight="1" x14ac:dyDescent="0.15"/>
    <row r="589" ht="9.9499999999999993" customHeight="1" x14ac:dyDescent="0.15"/>
    <row r="590" ht="9.9499999999999993" customHeight="1" x14ac:dyDescent="0.15"/>
    <row r="591" ht="9.9499999999999993" customHeight="1" x14ac:dyDescent="0.15"/>
    <row r="592" ht="9.9499999999999993" customHeight="1" x14ac:dyDescent="0.15"/>
    <row r="593" ht="9.9499999999999993" customHeight="1" x14ac:dyDescent="0.15"/>
    <row r="594" ht="9.9499999999999993" customHeight="1" x14ac:dyDescent="0.15"/>
    <row r="595" ht="9.9499999999999993" customHeight="1" x14ac:dyDescent="0.15"/>
    <row r="596" ht="9.9499999999999993" customHeight="1" x14ac:dyDescent="0.15"/>
    <row r="597" ht="9.9499999999999993" customHeight="1" x14ac:dyDescent="0.15"/>
    <row r="598" ht="9.9499999999999993" customHeight="1" x14ac:dyDescent="0.15"/>
    <row r="599" ht="9.9499999999999993" customHeight="1" x14ac:dyDescent="0.15"/>
    <row r="600" ht="9.9499999999999993" customHeight="1" x14ac:dyDescent="0.15"/>
    <row r="601" ht="9.9499999999999993" customHeight="1" x14ac:dyDescent="0.15"/>
    <row r="602" ht="9.9499999999999993" customHeight="1" x14ac:dyDescent="0.15"/>
    <row r="603" ht="9.9499999999999993" customHeight="1" x14ac:dyDescent="0.15"/>
    <row r="604" ht="9.9499999999999993" customHeight="1" x14ac:dyDescent="0.15"/>
    <row r="605" ht="9.9499999999999993" customHeight="1" x14ac:dyDescent="0.15"/>
    <row r="606" ht="9.9499999999999993" customHeight="1" x14ac:dyDescent="0.15"/>
    <row r="607" ht="9.9499999999999993" customHeight="1" x14ac:dyDescent="0.15"/>
    <row r="608" ht="9.9499999999999993" customHeight="1" x14ac:dyDescent="0.15"/>
    <row r="609" ht="9.9499999999999993" customHeight="1" x14ac:dyDescent="0.15"/>
    <row r="610" ht="9.9499999999999993" customHeight="1" x14ac:dyDescent="0.15"/>
    <row r="611" ht="9.9499999999999993" customHeight="1" x14ac:dyDescent="0.15"/>
    <row r="612" ht="9.9499999999999993" customHeight="1" x14ac:dyDescent="0.15"/>
    <row r="613" ht="9.9499999999999993" customHeight="1" x14ac:dyDescent="0.15"/>
    <row r="614" ht="9.9499999999999993" customHeight="1" x14ac:dyDescent="0.15"/>
    <row r="615" ht="9.9499999999999993" customHeight="1" x14ac:dyDescent="0.15"/>
    <row r="616" ht="9.9499999999999993" customHeight="1" x14ac:dyDescent="0.15"/>
    <row r="617" ht="9.9499999999999993" customHeight="1" x14ac:dyDescent="0.15"/>
    <row r="618" ht="9.9499999999999993" customHeight="1" x14ac:dyDescent="0.15"/>
    <row r="619" ht="9.9499999999999993" customHeight="1" x14ac:dyDescent="0.15"/>
    <row r="620" ht="9.9499999999999993" customHeight="1" x14ac:dyDescent="0.15"/>
    <row r="621" ht="9.9499999999999993" customHeight="1" x14ac:dyDescent="0.15"/>
    <row r="622" ht="9.9499999999999993" customHeight="1" x14ac:dyDescent="0.15"/>
    <row r="623" ht="9.9499999999999993" customHeight="1" x14ac:dyDescent="0.15"/>
    <row r="624" ht="9.9499999999999993" customHeight="1" x14ac:dyDescent="0.15"/>
    <row r="625" ht="9.9499999999999993" customHeight="1" x14ac:dyDescent="0.15"/>
    <row r="626" ht="9.9499999999999993" customHeight="1" x14ac:dyDescent="0.15"/>
    <row r="627" ht="9.9499999999999993" customHeight="1" x14ac:dyDescent="0.15"/>
    <row r="628" ht="9.9499999999999993" customHeight="1" x14ac:dyDescent="0.15"/>
    <row r="629" ht="9.9499999999999993" customHeight="1" x14ac:dyDescent="0.15"/>
    <row r="630" ht="9.9499999999999993" customHeight="1" x14ac:dyDescent="0.15"/>
    <row r="631" ht="9.9499999999999993" customHeight="1" x14ac:dyDescent="0.15"/>
    <row r="632" ht="9.9499999999999993" customHeight="1" x14ac:dyDescent="0.15"/>
    <row r="633" ht="9.9499999999999993" customHeight="1" x14ac:dyDescent="0.15"/>
    <row r="634" ht="9.9499999999999993" customHeight="1" x14ac:dyDescent="0.15"/>
    <row r="635" ht="9.9499999999999993" customHeight="1" x14ac:dyDescent="0.15"/>
    <row r="636" ht="9.9499999999999993" customHeight="1" x14ac:dyDescent="0.15"/>
    <row r="637" ht="9.9499999999999993" customHeight="1" x14ac:dyDescent="0.15"/>
    <row r="638" ht="9.9499999999999993" customHeight="1" x14ac:dyDescent="0.15"/>
    <row r="639" ht="9.9499999999999993" customHeight="1" x14ac:dyDescent="0.15"/>
    <row r="640" ht="9.9499999999999993" customHeight="1" x14ac:dyDescent="0.15"/>
    <row r="641" ht="9.9499999999999993" customHeight="1" x14ac:dyDescent="0.15"/>
    <row r="642" ht="9.9499999999999993" customHeight="1" x14ac:dyDescent="0.15"/>
    <row r="643" ht="9.9499999999999993" customHeight="1" x14ac:dyDescent="0.15"/>
    <row r="644" ht="9.9499999999999993" customHeight="1" x14ac:dyDescent="0.15"/>
    <row r="645" ht="9.9499999999999993" customHeight="1" x14ac:dyDescent="0.15"/>
    <row r="646" ht="9.9499999999999993" customHeight="1" x14ac:dyDescent="0.15"/>
    <row r="647" ht="9.9499999999999993" customHeight="1" x14ac:dyDescent="0.15"/>
    <row r="648" ht="9.9499999999999993" customHeight="1" x14ac:dyDescent="0.15"/>
    <row r="649" ht="9.9499999999999993" customHeight="1" x14ac:dyDescent="0.15"/>
    <row r="650" ht="9.9499999999999993" customHeight="1" x14ac:dyDescent="0.15"/>
    <row r="651" ht="9.9499999999999993" customHeight="1" x14ac:dyDescent="0.15"/>
    <row r="652" ht="9.9499999999999993" customHeight="1" x14ac:dyDescent="0.15"/>
    <row r="653" ht="9.9499999999999993" customHeight="1" x14ac:dyDescent="0.15"/>
    <row r="654" ht="9.9499999999999993" customHeight="1" x14ac:dyDescent="0.15"/>
    <row r="655" ht="9.9499999999999993" customHeight="1" x14ac:dyDescent="0.15"/>
    <row r="656" ht="9.9499999999999993" customHeight="1" x14ac:dyDescent="0.15"/>
    <row r="657" ht="9.9499999999999993" customHeight="1" x14ac:dyDescent="0.15"/>
    <row r="658" ht="9.9499999999999993" customHeight="1" x14ac:dyDescent="0.15"/>
    <row r="659" ht="9.9499999999999993" customHeight="1" x14ac:dyDescent="0.15"/>
    <row r="660" ht="9.9499999999999993" customHeight="1" x14ac:dyDescent="0.15"/>
    <row r="661" ht="9.9499999999999993" customHeight="1" x14ac:dyDescent="0.15"/>
    <row r="662" ht="9.9499999999999993" customHeight="1" x14ac:dyDescent="0.15"/>
    <row r="663" ht="9.9499999999999993" customHeight="1" x14ac:dyDescent="0.15"/>
    <row r="664" ht="9.9499999999999993" customHeight="1" x14ac:dyDescent="0.15"/>
    <row r="665" ht="9.9499999999999993" customHeight="1" x14ac:dyDescent="0.15"/>
    <row r="666" ht="9.9499999999999993" customHeight="1" x14ac:dyDescent="0.15"/>
    <row r="667" ht="9.9499999999999993" customHeight="1" x14ac:dyDescent="0.15"/>
    <row r="668" ht="9.9499999999999993" customHeight="1" x14ac:dyDescent="0.15"/>
    <row r="669" ht="9.9499999999999993" customHeight="1" x14ac:dyDescent="0.15"/>
    <row r="670" ht="9.9499999999999993" customHeight="1" x14ac:dyDescent="0.15"/>
    <row r="671" ht="9.9499999999999993" customHeight="1" x14ac:dyDescent="0.15"/>
    <row r="672" ht="9.9499999999999993" customHeight="1" x14ac:dyDescent="0.15"/>
    <row r="673" ht="9.9499999999999993" customHeight="1" x14ac:dyDescent="0.15"/>
    <row r="674" ht="9.9499999999999993" customHeight="1" x14ac:dyDescent="0.15"/>
    <row r="675" ht="9.9499999999999993" customHeight="1" x14ac:dyDescent="0.15"/>
    <row r="676" ht="9.9499999999999993" customHeight="1" x14ac:dyDescent="0.15"/>
    <row r="677" ht="9.9499999999999993" customHeight="1" x14ac:dyDescent="0.15"/>
    <row r="678" ht="9.9499999999999993" customHeight="1" x14ac:dyDescent="0.15"/>
    <row r="679" ht="9.9499999999999993" customHeight="1" x14ac:dyDescent="0.15"/>
    <row r="680" ht="9.9499999999999993" customHeight="1" x14ac:dyDescent="0.15"/>
    <row r="681" ht="9.9499999999999993" customHeight="1" x14ac:dyDescent="0.15"/>
    <row r="682" ht="9.9499999999999993" customHeight="1" x14ac:dyDescent="0.15"/>
    <row r="683" ht="9.9499999999999993" customHeight="1" x14ac:dyDescent="0.15"/>
    <row r="684" ht="9.9499999999999993" customHeight="1" x14ac:dyDescent="0.15"/>
    <row r="685" ht="9.9499999999999993" customHeight="1" x14ac:dyDescent="0.15"/>
    <row r="686" ht="9.9499999999999993" customHeight="1" x14ac:dyDescent="0.15"/>
    <row r="687" ht="9.9499999999999993" customHeight="1" x14ac:dyDescent="0.15"/>
    <row r="688" ht="9.9499999999999993" customHeight="1" x14ac:dyDescent="0.15"/>
    <row r="689" ht="9.9499999999999993" customHeight="1" x14ac:dyDescent="0.15"/>
    <row r="690" ht="9.9499999999999993" customHeight="1" x14ac:dyDescent="0.15"/>
    <row r="691" ht="9.9499999999999993" customHeight="1" x14ac:dyDescent="0.15"/>
    <row r="692" ht="9.9499999999999993" customHeight="1" x14ac:dyDescent="0.15"/>
    <row r="693" ht="9.9499999999999993" customHeight="1" x14ac:dyDescent="0.15"/>
    <row r="694" ht="9.9499999999999993" customHeight="1" x14ac:dyDescent="0.15"/>
    <row r="695" ht="9.9499999999999993" customHeight="1" x14ac:dyDescent="0.15"/>
    <row r="696" ht="9.9499999999999993" customHeight="1" x14ac:dyDescent="0.15"/>
    <row r="697" ht="9.9499999999999993" customHeight="1" x14ac:dyDescent="0.15"/>
    <row r="698" ht="9.9499999999999993" customHeight="1" x14ac:dyDescent="0.15"/>
    <row r="699" ht="9.9499999999999993" customHeight="1" x14ac:dyDescent="0.15"/>
    <row r="700" ht="9.9499999999999993" customHeight="1" x14ac:dyDescent="0.15"/>
    <row r="701" ht="9.9499999999999993" customHeight="1" x14ac:dyDescent="0.15"/>
    <row r="702" ht="9.9499999999999993" customHeight="1" x14ac:dyDescent="0.15"/>
    <row r="703" ht="9.9499999999999993" customHeight="1" x14ac:dyDescent="0.15"/>
    <row r="704" ht="9.9499999999999993" customHeight="1" x14ac:dyDescent="0.15"/>
    <row r="705" ht="9.9499999999999993" customHeight="1" x14ac:dyDescent="0.15"/>
    <row r="706" ht="9.9499999999999993" customHeight="1" x14ac:dyDescent="0.15"/>
    <row r="707" ht="9.9499999999999993" customHeight="1" x14ac:dyDescent="0.15"/>
    <row r="708" ht="9.9499999999999993" customHeight="1" x14ac:dyDescent="0.15"/>
    <row r="709" ht="9.9499999999999993" customHeight="1" x14ac:dyDescent="0.15"/>
    <row r="710" ht="9.9499999999999993" customHeight="1" x14ac:dyDescent="0.15"/>
    <row r="711" ht="9.9499999999999993" customHeight="1" x14ac:dyDescent="0.15"/>
    <row r="712" ht="9.9499999999999993" customHeight="1" x14ac:dyDescent="0.15"/>
    <row r="713" ht="9.9499999999999993" customHeight="1" x14ac:dyDescent="0.15"/>
    <row r="714" ht="9.9499999999999993" customHeight="1" x14ac:dyDescent="0.15"/>
    <row r="715" ht="9.9499999999999993" customHeight="1" x14ac:dyDescent="0.15"/>
    <row r="716" ht="9.9499999999999993" customHeight="1" x14ac:dyDescent="0.15"/>
    <row r="717" ht="9.9499999999999993" customHeight="1" x14ac:dyDescent="0.15"/>
    <row r="718" ht="9.9499999999999993" customHeight="1" x14ac:dyDescent="0.15"/>
    <row r="719" ht="9.9499999999999993" customHeight="1" x14ac:dyDescent="0.15"/>
    <row r="720" ht="9.9499999999999993" customHeight="1" x14ac:dyDescent="0.15"/>
    <row r="721" ht="9.9499999999999993" customHeight="1" x14ac:dyDescent="0.15"/>
    <row r="722" ht="9.9499999999999993" customHeight="1" x14ac:dyDescent="0.15"/>
    <row r="723" ht="9.9499999999999993" customHeight="1" x14ac:dyDescent="0.15"/>
    <row r="724" ht="9.9499999999999993" customHeight="1" x14ac:dyDescent="0.15"/>
    <row r="725" ht="9.9499999999999993" customHeight="1" x14ac:dyDescent="0.15"/>
    <row r="726" ht="9.9499999999999993" customHeight="1" x14ac:dyDescent="0.15"/>
    <row r="727" ht="9.9499999999999993" customHeight="1" x14ac:dyDescent="0.15"/>
    <row r="728" ht="9.9499999999999993" customHeight="1" x14ac:dyDescent="0.15"/>
    <row r="729" ht="9.9499999999999993" customHeight="1" x14ac:dyDescent="0.15"/>
    <row r="730" ht="9.9499999999999993" customHeight="1" x14ac:dyDescent="0.15"/>
    <row r="731" ht="9.9499999999999993" customHeight="1" x14ac:dyDescent="0.15"/>
    <row r="732" ht="9.9499999999999993" customHeight="1" x14ac:dyDescent="0.15"/>
    <row r="733" ht="9.9499999999999993" customHeight="1" x14ac:dyDescent="0.15"/>
    <row r="734" ht="9.9499999999999993" customHeight="1" x14ac:dyDescent="0.15"/>
    <row r="735" ht="9.9499999999999993" customHeight="1" x14ac:dyDescent="0.15"/>
    <row r="736" ht="9.9499999999999993" customHeight="1" x14ac:dyDescent="0.15"/>
    <row r="737" ht="9.9499999999999993" customHeight="1" x14ac:dyDescent="0.15"/>
    <row r="738" ht="9.9499999999999993" customHeight="1" x14ac:dyDescent="0.15"/>
    <row r="739" ht="9.9499999999999993" customHeight="1" x14ac:dyDescent="0.15"/>
    <row r="740" ht="9.9499999999999993" customHeight="1" x14ac:dyDescent="0.15"/>
    <row r="741" ht="9.9499999999999993" customHeight="1" x14ac:dyDescent="0.15"/>
    <row r="742" ht="9.9499999999999993" customHeight="1" x14ac:dyDescent="0.15"/>
    <row r="743" ht="9.9499999999999993" customHeight="1" x14ac:dyDescent="0.15"/>
    <row r="744" ht="9.9499999999999993" customHeight="1" x14ac:dyDescent="0.15"/>
    <row r="745" ht="9.9499999999999993" customHeight="1" x14ac:dyDescent="0.15"/>
    <row r="746" ht="9.9499999999999993" customHeight="1" x14ac:dyDescent="0.15"/>
    <row r="747" ht="9.9499999999999993" customHeight="1" x14ac:dyDescent="0.15"/>
    <row r="748" ht="9.9499999999999993" customHeight="1" x14ac:dyDescent="0.15"/>
    <row r="749" ht="9.9499999999999993" customHeight="1" x14ac:dyDescent="0.15"/>
    <row r="750" ht="9.9499999999999993" customHeight="1" x14ac:dyDescent="0.15"/>
    <row r="751" ht="9.9499999999999993" customHeight="1" x14ac:dyDescent="0.15"/>
    <row r="752" ht="9.9499999999999993" customHeight="1" x14ac:dyDescent="0.15"/>
    <row r="753" ht="9.9499999999999993" customHeight="1" x14ac:dyDescent="0.15"/>
    <row r="754" ht="9.9499999999999993" customHeight="1" x14ac:dyDescent="0.15"/>
    <row r="755" ht="9.9499999999999993" customHeight="1" x14ac:dyDescent="0.15"/>
    <row r="756" ht="9.9499999999999993" customHeight="1" x14ac:dyDescent="0.15"/>
    <row r="757" ht="9.9499999999999993" customHeight="1" x14ac:dyDescent="0.15"/>
    <row r="758" ht="9.9499999999999993" customHeight="1" x14ac:dyDescent="0.15"/>
    <row r="759" ht="9.9499999999999993" customHeight="1" x14ac:dyDescent="0.15"/>
    <row r="760" ht="9.9499999999999993" customHeight="1" x14ac:dyDescent="0.15"/>
    <row r="761" ht="9.9499999999999993" customHeight="1" x14ac:dyDescent="0.15"/>
    <row r="762" ht="9.9499999999999993" customHeight="1" x14ac:dyDescent="0.15"/>
    <row r="763" ht="9.9499999999999993" customHeight="1" x14ac:dyDescent="0.15"/>
    <row r="764" ht="9.9499999999999993" customHeight="1" x14ac:dyDescent="0.15"/>
    <row r="765" ht="9.9499999999999993" customHeight="1" x14ac:dyDescent="0.15"/>
    <row r="766" ht="9.9499999999999993" customHeight="1" x14ac:dyDescent="0.15"/>
    <row r="767" ht="9.9499999999999993" customHeight="1" x14ac:dyDescent="0.15"/>
    <row r="768" ht="9.9499999999999993" customHeight="1" x14ac:dyDescent="0.15"/>
    <row r="769" ht="9.9499999999999993" customHeight="1" x14ac:dyDescent="0.15"/>
    <row r="770" ht="9.9499999999999993" customHeight="1" x14ac:dyDescent="0.15"/>
    <row r="771" ht="9.9499999999999993" customHeight="1" x14ac:dyDescent="0.15"/>
    <row r="772" ht="9.9499999999999993" customHeight="1" x14ac:dyDescent="0.15"/>
    <row r="773" ht="9.9499999999999993" customHeight="1" x14ac:dyDescent="0.15"/>
    <row r="774" ht="9.9499999999999993" customHeight="1" x14ac:dyDescent="0.15"/>
    <row r="775" ht="9.9499999999999993" customHeight="1" x14ac:dyDescent="0.15"/>
    <row r="776" ht="9.9499999999999993" customHeight="1" x14ac:dyDescent="0.15"/>
    <row r="777" ht="9.9499999999999993" customHeight="1" x14ac:dyDescent="0.15"/>
    <row r="778" ht="9.9499999999999993" customHeight="1" x14ac:dyDescent="0.15"/>
    <row r="779" ht="9.9499999999999993" customHeight="1" x14ac:dyDescent="0.15"/>
    <row r="780" ht="9.9499999999999993" customHeight="1" x14ac:dyDescent="0.15"/>
    <row r="781" ht="9.9499999999999993" customHeight="1" x14ac:dyDescent="0.15"/>
    <row r="782" ht="9.9499999999999993" customHeight="1" x14ac:dyDescent="0.15"/>
    <row r="783" ht="9.9499999999999993" customHeight="1" x14ac:dyDescent="0.15"/>
    <row r="784" ht="9.9499999999999993" customHeight="1" x14ac:dyDescent="0.15"/>
    <row r="785" ht="9.9499999999999993" customHeight="1" x14ac:dyDescent="0.15"/>
    <row r="786" ht="9.9499999999999993" customHeight="1" x14ac:dyDescent="0.15"/>
    <row r="787" ht="9.9499999999999993" customHeight="1" x14ac:dyDescent="0.15"/>
    <row r="788" ht="9.9499999999999993" customHeight="1" x14ac:dyDescent="0.15"/>
    <row r="789" ht="9.9499999999999993" customHeight="1" x14ac:dyDescent="0.15"/>
    <row r="790" ht="9.9499999999999993" customHeight="1" x14ac:dyDescent="0.15"/>
    <row r="791" ht="9.9499999999999993" customHeight="1" x14ac:dyDescent="0.15"/>
    <row r="792" ht="9.9499999999999993" customHeight="1" x14ac:dyDescent="0.15"/>
    <row r="793" ht="9.9499999999999993" customHeight="1" x14ac:dyDescent="0.15"/>
    <row r="794" ht="9.9499999999999993" customHeight="1" x14ac:dyDescent="0.15"/>
    <row r="795" ht="9.9499999999999993" customHeight="1" x14ac:dyDescent="0.15"/>
    <row r="796" ht="9.9499999999999993" customHeight="1" x14ac:dyDescent="0.15"/>
    <row r="797" ht="9.9499999999999993" customHeight="1" x14ac:dyDescent="0.15"/>
    <row r="798" ht="9.9499999999999993" customHeight="1" x14ac:dyDescent="0.15"/>
    <row r="799" ht="9.9499999999999993" customHeight="1" x14ac:dyDescent="0.15"/>
    <row r="800" ht="9.9499999999999993" customHeight="1" x14ac:dyDescent="0.15"/>
    <row r="801" ht="9.9499999999999993" customHeight="1" x14ac:dyDescent="0.15"/>
    <row r="802" ht="9.9499999999999993" customHeight="1" x14ac:dyDescent="0.15"/>
    <row r="803" ht="9.9499999999999993" customHeight="1" x14ac:dyDescent="0.15"/>
    <row r="804" ht="9.9499999999999993" customHeight="1" x14ac:dyDescent="0.15"/>
    <row r="805" ht="9.9499999999999993" customHeight="1" x14ac:dyDescent="0.15"/>
    <row r="806" ht="9.9499999999999993" customHeight="1" x14ac:dyDescent="0.15"/>
    <row r="807" ht="9.9499999999999993" customHeight="1" x14ac:dyDescent="0.15"/>
    <row r="808" ht="9.9499999999999993" customHeight="1" x14ac:dyDescent="0.15"/>
    <row r="809" ht="9.9499999999999993" customHeight="1" x14ac:dyDescent="0.15"/>
    <row r="810" ht="9.9499999999999993" customHeight="1" x14ac:dyDescent="0.15"/>
    <row r="811" ht="9.9499999999999993" customHeight="1" x14ac:dyDescent="0.15"/>
    <row r="812" ht="9.9499999999999993" customHeight="1" x14ac:dyDescent="0.15"/>
    <row r="813" ht="9.9499999999999993" customHeight="1" x14ac:dyDescent="0.15"/>
    <row r="814" ht="9.9499999999999993" customHeight="1" x14ac:dyDescent="0.15"/>
    <row r="815" ht="9.9499999999999993" customHeight="1" x14ac:dyDescent="0.15"/>
    <row r="816" ht="9.9499999999999993" customHeight="1" x14ac:dyDescent="0.15"/>
    <row r="817" ht="9.9499999999999993" customHeight="1" x14ac:dyDescent="0.15"/>
    <row r="818" ht="9.9499999999999993" customHeight="1" x14ac:dyDescent="0.15"/>
    <row r="819" ht="9.9499999999999993" customHeight="1" x14ac:dyDescent="0.15"/>
    <row r="820" ht="9.9499999999999993" customHeight="1" x14ac:dyDescent="0.15"/>
    <row r="821" ht="9.9499999999999993" customHeight="1" x14ac:dyDescent="0.15"/>
    <row r="822" ht="9.9499999999999993" customHeight="1" x14ac:dyDescent="0.15"/>
    <row r="823" ht="9.9499999999999993" customHeight="1" x14ac:dyDescent="0.15"/>
    <row r="824" ht="9.9499999999999993" customHeight="1" x14ac:dyDescent="0.15"/>
    <row r="825" ht="9.9499999999999993" customHeight="1" x14ac:dyDescent="0.15"/>
    <row r="826" ht="9.9499999999999993" customHeight="1" x14ac:dyDescent="0.15"/>
    <row r="827" ht="9.9499999999999993" customHeight="1" x14ac:dyDescent="0.15"/>
    <row r="828" ht="9.9499999999999993" customHeight="1" x14ac:dyDescent="0.15"/>
    <row r="829" ht="9.9499999999999993" customHeight="1" x14ac:dyDescent="0.15"/>
    <row r="830" ht="9.9499999999999993" customHeight="1" x14ac:dyDescent="0.15"/>
    <row r="831" ht="9.9499999999999993" customHeight="1" x14ac:dyDescent="0.15"/>
    <row r="832" ht="9.9499999999999993" customHeight="1" x14ac:dyDescent="0.15"/>
    <row r="833" ht="9.9499999999999993" customHeight="1" x14ac:dyDescent="0.15"/>
    <row r="834" ht="9.9499999999999993" customHeight="1" x14ac:dyDescent="0.15"/>
    <row r="835" ht="9.9499999999999993" customHeight="1" x14ac:dyDescent="0.15"/>
    <row r="836" ht="9.9499999999999993" customHeight="1" x14ac:dyDescent="0.15"/>
    <row r="837" ht="9.9499999999999993" customHeight="1" x14ac:dyDescent="0.15"/>
    <row r="838" ht="9.9499999999999993" customHeight="1" x14ac:dyDescent="0.15"/>
    <row r="839" ht="9.9499999999999993" customHeight="1" x14ac:dyDescent="0.15"/>
    <row r="840" ht="9.9499999999999993" customHeight="1" x14ac:dyDescent="0.15"/>
    <row r="841" ht="9.9499999999999993" customHeight="1" x14ac:dyDescent="0.15"/>
    <row r="842" ht="9.9499999999999993" customHeight="1" x14ac:dyDescent="0.15"/>
    <row r="843" ht="9.9499999999999993" customHeight="1" x14ac:dyDescent="0.15"/>
    <row r="844" ht="9.9499999999999993" customHeight="1" x14ac:dyDescent="0.15"/>
    <row r="845" ht="9.9499999999999993" customHeight="1" x14ac:dyDescent="0.15"/>
    <row r="846" ht="9.9499999999999993" customHeight="1" x14ac:dyDescent="0.15"/>
    <row r="847" ht="9.9499999999999993" customHeight="1" x14ac:dyDescent="0.15"/>
    <row r="848" ht="9.9499999999999993" customHeight="1" x14ac:dyDescent="0.15"/>
    <row r="849" ht="9.9499999999999993" customHeight="1" x14ac:dyDescent="0.15"/>
    <row r="850" ht="9.9499999999999993" customHeight="1" x14ac:dyDescent="0.15"/>
    <row r="851" ht="9.9499999999999993" customHeight="1" x14ac:dyDescent="0.15"/>
    <row r="852" ht="9.9499999999999993" customHeight="1" x14ac:dyDescent="0.15"/>
    <row r="853" ht="9.9499999999999993" customHeight="1" x14ac:dyDescent="0.15"/>
    <row r="854" ht="9.9499999999999993" customHeight="1" x14ac:dyDescent="0.15"/>
    <row r="855" ht="9.9499999999999993" customHeight="1" x14ac:dyDescent="0.15"/>
    <row r="856" ht="9.9499999999999993" customHeight="1" x14ac:dyDescent="0.15"/>
    <row r="857" ht="9.9499999999999993" customHeight="1" x14ac:dyDescent="0.15"/>
    <row r="858" ht="9.9499999999999993" customHeight="1" x14ac:dyDescent="0.15"/>
    <row r="859" ht="9.9499999999999993" customHeight="1" x14ac:dyDescent="0.15"/>
    <row r="860" ht="9.9499999999999993" customHeight="1" x14ac:dyDescent="0.15"/>
    <row r="861" ht="9.9499999999999993" customHeight="1" x14ac:dyDescent="0.15"/>
    <row r="862" ht="9.9499999999999993" customHeight="1" x14ac:dyDescent="0.15"/>
    <row r="863" ht="9.9499999999999993" customHeight="1" x14ac:dyDescent="0.15"/>
    <row r="864" ht="9.9499999999999993" customHeight="1" x14ac:dyDescent="0.15"/>
    <row r="865" ht="9.9499999999999993" customHeight="1" x14ac:dyDescent="0.15"/>
    <row r="866" ht="9.9499999999999993" customHeight="1" x14ac:dyDescent="0.15"/>
    <row r="867" ht="9.9499999999999993" customHeight="1" x14ac:dyDescent="0.15"/>
    <row r="868" ht="9.9499999999999993" customHeight="1" x14ac:dyDescent="0.15"/>
    <row r="869" ht="9.9499999999999993" customHeight="1" x14ac:dyDescent="0.15"/>
    <row r="870" ht="9.9499999999999993" customHeight="1" x14ac:dyDescent="0.15"/>
    <row r="871" ht="9.9499999999999993" customHeight="1" x14ac:dyDescent="0.15"/>
    <row r="872" ht="9.9499999999999993" customHeight="1" x14ac:dyDescent="0.15"/>
    <row r="873" ht="9.9499999999999993" customHeight="1" x14ac:dyDescent="0.15"/>
    <row r="874" ht="9.9499999999999993" customHeight="1" x14ac:dyDescent="0.15"/>
    <row r="875" ht="9.9499999999999993" customHeight="1" x14ac:dyDescent="0.15"/>
    <row r="876" ht="9.9499999999999993" customHeight="1" x14ac:dyDescent="0.15"/>
    <row r="877" ht="9.9499999999999993" customHeight="1" x14ac:dyDescent="0.15"/>
    <row r="878" ht="9.9499999999999993" customHeight="1" x14ac:dyDescent="0.15"/>
    <row r="879" ht="9.9499999999999993" customHeight="1" x14ac:dyDescent="0.15"/>
    <row r="880" ht="9.9499999999999993" customHeight="1" x14ac:dyDescent="0.15"/>
    <row r="881" ht="9.9499999999999993" customHeight="1" x14ac:dyDescent="0.15"/>
    <row r="882" ht="9.9499999999999993" customHeight="1" x14ac:dyDescent="0.15"/>
    <row r="883" ht="9.9499999999999993" customHeight="1" x14ac:dyDescent="0.15"/>
    <row r="884" ht="9.9499999999999993" customHeight="1" x14ac:dyDescent="0.15"/>
    <row r="885" ht="9.9499999999999993" customHeight="1" x14ac:dyDescent="0.15"/>
    <row r="886" ht="9.9499999999999993" customHeight="1" x14ac:dyDescent="0.15"/>
    <row r="887" ht="9.9499999999999993" customHeight="1" x14ac:dyDescent="0.15"/>
    <row r="888" ht="9.9499999999999993" customHeight="1" x14ac:dyDescent="0.15"/>
    <row r="889" ht="9.9499999999999993" customHeight="1" x14ac:dyDescent="0.15"/>
    <row r="890" ht="9.9499999999999993" customHeight="1" x14ac:dyDescent="0.15"/>
    <row r="891" ht="9.9499999999999993" customHeight="1" x14ac:dyDescent="0.15"/>
    <row r="892" ht="9.9499999999999993" customHeight="1" x14ac:dyDescent="0.15"/>
    <row r="893" ht="9.9499999999999993" customHeight="1" x14ac:dyDescent="0.15"/>
    <row r="894" ht="9.9499999999999993" customHeight="1" x14ac:dyDescent="0.15"/>
    <row r="895" ht="9.9499999999999993" customHeight="1" x14ac:dyDescent="0.15"/>
    <row r="896" ht="9.9499999999999993" customHeight="1" x14ac:dyDescent="0.15"/>
    <row r="897" ht="9.9499999999999993" customHeight="1" x14ac:dyDescent="0.15"/>
    <row r="898" ht="9.9499999999999993" customHeight="1" x14ac:dyDescent="0.15"/>
    <row r="899" ht="9.9499999999999993" customHeight="1" x14ac:dyDescent="0.15"/>
    <row r="900" ht="9.9499999999999993" customHeight="1" x14ac:dyDescent="0.15"/>
    <row r="901" ht="9.9499999999999993" customHeight="1" x14ac:dyDescent="0.15"/>
    <row r="902" ht="9.9499999999999993" customHeight="1" x14ac:dyDescent="0.15"/>
    <row r="903" ht="9.9499999999999993" customHeight="1" x14ac:dyDescent="0.15"/>
    <row r="904" ht="9.9499999999999993" customHeight="1" x14ac:dyDescent="0.15"/>
    <row r="905" ht="9.9499999999999993" customHeight="1" x14ac:dyDescent="0.15"/>
    <row r="906" ht="9.9499999999999993" customHeight="1" x14ac:dyDescent="0.15"/>
    <row r="907" ht="9.9499999999999993" customHeight="1" x14ac:dyDescent="0.15"/>
    <row r="908" ht="9.9499999999999993" customHeight="1" x14ac:dyDescent="0.15"/>
    <row r="909" ht="9.9499999999999993" customHeight="1" x14ac:dyDescent="0.15"/>
    <row r="910" ht="9.9499999999999993" customHeight="1" x14ac:dyDescent="0.15"/>
    <row r="911" ht="9.9499999999999993" customHeight="1" x14ac:dyDescent="0.15"/>
    <row r="912" ht="9.9499999999999993" customHeight="1" x14ac:dyDescent="0.15"/>
    <row r="913" ht="9.9499999999999993" customHeight="1" x14ac:dyDescent="0.15"/>
    <row r="914" ht="9.9499999999999993" customHeight="1" x14ac:dyDescent="0.15"/>
    <row r="915" ht="9.9499999999999993" customHeight="1" x14ac:dyDescent="0.15"/>
    <row r="916" ht="9.9499999999999993" customHeight="1" x14ac:dyDescent="0.15"/>
    <row r="917" ht="9.9499999999999993" customHeight="1" x14ac:dyDescent="0.15"/>
    <row r="918" ht="9.9499999999999993" customHeight="1" x14ac:dyDescent="0.15"/>
    <row r="919" ht="9.9499999999999993" customHeight="1" x14ac:dyDescent="0.15"/>
    <row r="920" ht="9.9499999999999993" customHeight="1" x14ac:dyDescent="0.15"/>
    <row r="921" ht="9.9499999999999993" customHeight="1" x14ac:dyDescent="0.15"/>
    <row r="922" ht="9.9499999999999993" customHeight="1" x14ac:dyDescent="0.15"/>
    <row r="923" ht="9.9499999999999993" customHeight="1" x14ac:dyDescent="0.15"/>
    <row r="924" ht="9.9499999999999993" customHeight="1" x14ac:dyDescent="0.15"/>
    <row r="925" ht="9.9499999999999993" customHeight="1" x14ac:dyDescent="0.15"/>
    <row r="926" ht="9.9499999999999993" customHeight="1" x14ac:dyDescent="0.15"/>
    <row r="927" ht="9.9499999999999993" customHeight="1" x14ac:dyDescent="0.15"/>
    <row r="928" ht="9.9499999999999993" customHeight="1" x14ac:dyDescent="0.15"/>
    <row r="929" ht="9.9499999999999993" customHeight="1" x14ac:dyDescent="0.15"/>
    <row r="930" ht="9.9499999999999993" customHeight="1" x14ac:dyDescent="0.15"/>
    <row r="931" ht="9.9499999999999993" customHeight="1" x14ac:dyDescent="0.15"/>
    <row r="932" ht="9.9499999999999993" customHeight="1" x14ac:dyDescent="0.15"/>
    <row r="933" ht="9.9499999999999993" customHeight="1" x14ac:dyDescent="0.15"/>
    <row r="934" ht="9.9499999999999993" customHeight="1" x14ac:dyDescent="0.15"/>
    <row r="935" ht="9.9499999999999993" customHeight="1" x14ac:dyDescent="0.15"/>
    <row r="936" ht="9.9499999999999993" customHeight="1" x14ac:dyDescent="0.15"/>
    <row r="937" ht="9.9499999999999993" customHeight="1" x14ac:dyDescent="0.15"/>
    <row r="938" ht="9.9499999999999993" customHeight="1" x14ac:dyDescent="0.15"/>
    <row r="939" ht="9.9499999999999993" customHeight="1" x14ac:dyDescent="0.15"/>
    <row r="940" ht="9.9499999999999993" customHeight="1" x14ac:dyDescent="0.15"/>
    <row r="941" ht="9.9499999999999993" customHeight="1" x14ac:dyDescent="0.15"/>
    <row r="942" ht="9.9499999999999993" customHeight="1" x14ac:dyDescent="0.15"/>
    <row r="943" ht="9.9499999999999993" customHeight="1" x14ac:dyDescent="0.15"/>
    <row r="944" ht="9.9499999999999993" customHeight="1" x14ac:dyDescent="0.15"/>
    <row r="945" ht="9.9499999999999993" customHeight="1" x14ac:dyDescent="0.15"/>
    <row r="946" ht="9.9499999999999993" customHeight="1" x14ac:dyDescent="0.15"/>
    <row r="947" ht="9.9499999999999993" customHeight="1" x14ac:dyDescent="0.15"/>
    <row r="948" ht="9.9499999999999993" customHeight="1" x14ac:dyDescent="0.15"/>
    <row r="949" ht="9.9499999999999993" customHeight="1" x14ac:dyDescent="0.15"/>
    <row r="950" ht="9.9499999999999993" customHeight="1" x14ac:dyDescent="0.15"/>
    <row r="951" ht="9.9499999999999993" customHeight="1" x14ac:dyDescent="0.15"/>
    <row r="952" ht="9.9499999999999993" customHeight="1" x14ac:dyDescent="0.15"/>
    <row r="953" ht="9.9499999999999993" customHeight="1" x14ac:dyDescent="0.15"/>
    <row r="954" ht="9.9499999999999993" customHeight="1" x14ac:dyDescent="0.15"/>
    <row r="955" ht="9.9499999999999993" customHeight="1" x14ac:dyDescent="0.15"/>
    <row r="956" ht="9.9499999999999993" customHeight="1" x14ac:dyDescent="0.15"/>
    <row r="957" ht="9.9499999999999993" customHeight="1" x14ac:dyDescent="0.15"/>
    <row r="958" ht="9.9499999999999993" customHeight="1" x14ac:dyDescent="0.15"/>
    <row r="959" ht="9.9499999999999993" customHeight="1" x14ac:dyDescent="0.15"/>
    <row r="960" ht="9.9499999999999993" customHeight="1" x14ac:dyDescent="0.15"/>
    <row r="961" ht="9.9499999999999993" customHeight="1" x14ac:dyDescent="0.15"/>
    <row r="962" ht="9.9499999999999993" customHeight="1" x14ac:dyDescent="0.15"/>
    <row r="963" ht="9.9499999999999993" customHeight="1" x14ac:dyDescent="0.15"/>
    <row r="964" ht="9.9499999999999993" customHeight="1" x14ac:dyDescent="0.15"/>
    <row r="965" ht="9.9499999999999993" customHeight="1" x14ac:dyDescent="0.15"/>
    <row r="966" ht="9.9499999999999993" customHeight="1" x14ac:dyDescent="0.15"/>
    <row r="967" ht="9.9499999999999993" customHeight="1" x14ac:dyDescent="0.15"/>
    <row r="968" ht="9.9499999999999993" customHeight="1" x14ac:dyDescent="0.15"/>
    <row r="969" ht="9.9499999999999993" customHeight="1" x14ac:dyDescent="0.15"/>
    <row r="970" ht="9.9499999999999993" customHeight="1" x14ac:dyDescent="0.15"/>
    <row r="971" ht="9.9499999999999993" customHeight="1" x14ac:dyDescent="0.15"/>
    <row r="972" ht="9.9499999999999993" customHeight="1" x14ac:dyDescent="0.15"/>
    <row r="973" ht="9.9499999999999993" customHeight="1" x14ac:dyDescent="0.15"/>
    <row r="974" ht="9.9499999999999993" customHeight="1" x14ac:dyDescent="0.15"/>
    <row r="975" ht="9.9499999999999993" customHeight="1" x14ac:dyDescent="0.15"/>
    <row r="976" ht="9.9499999999999993" customHeight="1" x14ac:dyDescent="0.15"/>
    <row r="977" ht="9.9499999999999993" customHeight="1" x14ac:dyDescent="0.15"/>
    <row r="978" ht="9.9499999999999993" customHeight="1" x14ac:dyDescent="0.15"/>
    <row r="979" ht="9.9499999999999993" customHeight="1" x14ac:dyDescent="0.15"/>
    <row r="980" ht="9.9499999999999993" customHeight="1" x14ac:dyDescent="0.15"/>
    <row r="981" ht="9.9499999999999993" customHeight="1" x14ac:dyDescent="0.15"/>
    <row r="982" ht="9.9499999999999993" customHeight="1" x14ac:dyDescent="0.15"/>
    <row r="983" ht="9.9499999999999993" customHeight="1" x14ac:dyDescent="0.15"/>
    <row r="984" ht="9.9499999999999993" customHeight="1" x14ac:dyDescent="0.15"/>
    <row r="985" ht="9.9499999999999993" customHeight="1" x14ac:dyDescent="0.15"/>
    <row r="986" ht="9.9499999999999993" customHeight="1" x14ac:dyDescent="0.15"/>
    <row r="987" ht="9.9499999999999993" customHeight="1" x14ac:dyDescent="0.15"/>
    <row r="988" ht="9.9499999999999993" customHeight="1" x14ac:dyDescent="0.15"/>
    <row r="989" ht="9.9499999999999993" customHeight="1" x14ac:dyDescent="0.15"/>
    <row r="990" ht="9.9499999999999993" customHeight="1" x14ac:dyDescent="0.15"/>
    <row r="991" ht="9.9499999999999993" customHeight="1" x14ac:dyDescent="0.15"/>
    <row r="992" ht="9.9499999999999993" customHeight="1" x14ac:dyDescent="0.15"/>
    <row r="993" ht="9.9499999999999993" customHeight="1" x14ac:dyDescent="0.15"/>
    <row r="994" ht="9.9499999999999993" customHeight="1" x14ac:dyDescent="0.15"/>
    <row r="995" ht="9.9499999999999993" customHeight="1" x14ac:dyDescent="0.15"/>
    <row r="996" ht="9.9499999999999993" customHeight="1" x14ac:dyDescent="0.15"/>
    <row r="997" ht="9.9499999999999993" customHeight="1" x14ac:dyDescent="0.15"/>
    <row r="998" ht="9.9499999999999993" customHeight="1" x14ac:dyDescent="0.15"/>
    <row r="999" ht="9.9499999999999993" customHeight="1" x14ac:dyDescent="0.15"/>
    <row r="1000" ht="9.9499999999999993" customHeight="1" x14ac:dyDescent="0.15"/>
    <row r="1001" ht="9.9499999999999993" customHeight="1" x14ac:dyDescent="0.15"/>
  </sheetData>
  <mergeCells count="712">
    <mergeCell ref="AD28:AH28"/>
    <mergeCell ref="AD27:AH27"/>
    <mergeCell ref="AF31:AH31"/>
    <mergeCell ref="AF30:AH30"/>
    <mergeCell ref="AF29:AH29"/>
    <mergeCell ref="AD30:AE30"/>
    <mergeCell ref="AD29:AE29"/>
    <mergeCell ref="AI52:AK53"/>
    <mergeCell ref="Y50:AH51"/>
    <mergeCell ref="Y52:AH53"/>
    <mergeCell ref="AN6:AR6"/>
    <mergeCell ref="AN5:AR5"/>
    <mergeCell ref="AN16:AR16"/>
    <mergeCell ref="AN15:AR15"/>
    <mergeCell ref="AN17:AR17"/>
    <mergeCell ref="AN24:AR24"/>
    <mergeCell ref="AN18:AR18"/>
    <mergeCell ref="AI30:AJ30"/>
    <mergeCell ref="AI29:AJ29"/>
    <mergeCell ref="AI28:AJ28"/>
    <mergeCell ref="AI27:AJ27"/>
    <mergeCell ref="AT15:AV15"/>
    <mergeCell ref="AT16:AV16"/>
    <mergeCell ref="AN22:AR22"/>
    <mergeCell ref="AN23:AR23"/>
    <mergeCell ref="AN19:AR19"/>
    <mergeCell ref="AN20:AR20"/>
    <mergeCell ref="AN21:AR21"/>
    <mergeCell ref="AM2:CB3"/>
    <mergeCell ref="AN4:AR4"/>
    <mergeCell ref="AN14:AR14"/>
    <mergeCell ref="AN13:AR13"/>
    <mergeCell ref="AN12:AR12"/>
    <mergeCell ref="AN11:AR11"/>
    <mergeCell ref="AN10:AR10"/>
    <mergeCell ref="AN9:AR9"/>
    <mergeCell ref="AN8:AR8"/>
    <mergeCell ref="AN7:AR7"/>
    <mergeCell ref="AT4:AV4"/>
    <mergeCell ref="AT5:AV5"/>
    <mergeCell ref="AT7:AV7"/>
    <mergeCell ref="AT6:AV6"/>
    <mergeCell ref="AT8:AV8"/>
    <mergeCell ref="AT9:AV9"/>
    <mergeCell ref="AT10:AV10"/>
    <mergeCell ref="AT11:AV11"/>
    <mergeCell ref="AT12:AV12"/>
    <mergeCell ref="AT13:AV13"/>
    <mergeCell ref="AT14:AV14"/>
    <mergeCell ref="AZ14:BB14"/>
    <mergeCell ref="BF7:BH7"/>
    <mergeCell ref="BF6:BH6"/>
    <mergeCell ref="AN26:AR26"/>
    <mergeCell ref="AN25:AR25"/>
    <mergeCell ref="AZ26:BB26"/>
    <mergeCell ref="AZ25:BB25"/>
    <mergeCell ref="AZ24:BB24"/>
    <mergeCell ref="AZ23:BB23"/>
    <mergeCell ref="AZ22:BB22"/>
    <mergeCell ref="AZ21:BB21"/>
    <mergeCell ref="AW24:AY24"/>
    <mergeCell ref="AW25:AY25"/>
    <mergeCell ref="AW26:AY26"/>
    <mergeCell ref="AT26:AV26"/>
    <mergeCell ref="AT25:AV25"/>
    <mergeCell ref="AT24:AV24"/>
    <mergeCell ref="AT23:AV23"/>
    <mergeCell ref="AW21:AY21"/>
    <mergeCell ref="AW22:AY22"/>
    <mergeCell ref="AW23:AY23"/>
    <mergeCell ref="AZ20:BB20"/>
    <mergeCell ref="AZ19:BB19"/>
    <mergeCell ref="AZ18:BB18"/>
    <mergeCell ref="AZ17:BB17"/>
    <mergeCell ref="AW16:AY16"/>
    <mergeCell ref="AT17:AV17"/>
    <mergeCell ref="AT22:AV22"/>
    <mergeCell ref="AT21:AV21"/>
    <mergeCell ref="AT20:AV20"/>
    <mergeCell ref="AT19:AV19"/>
    <mergeCell ref="AW17:AY17"/>
    <mergeCell ref="AW18:AY18"/>
    <mergeCell ref="AW19:AY19"/>
    <mergeCell ref="AW20:AY20"/>
    <mergeCell ref="AT18:AV18"/>
    <mergeCell ref="AW12:AY12"/>
    <mergeCell ref="AW13:AY13"/>
    <mergeCell ref="AW14:AY14"/>
    <mergeCell ref="AW15:AY15"/>
    <mergeCell ref="AW4:AY4"/>
    <mergeCell ref="AW5:AY5"/>
    <mergeCell ref="AZ15:BB15"/>
    <mergeCell ref="AZ16:BB16"/>
    <mergeCell ref="AZ13:BB13"/>
    <mergeCell ref="AZ12:BB12"/>
    <mergeCell ref="AW6:AY6"/>
    <mergeCell ref="AW7:AY7"/>
    <mergeCell ref="AW8:AY8"/>
    <mergeCell ref="AW9:AY9"/>
    <mergeCell ref="AZ11:BB11"/>
    <mergeCell ref="AZ7:BB7"/>
    <mergeCell ref="AZ6:BB6"/>
    <mergeCell ref="AZ4:BB4"/>
    <mergeCell ref="AZ10:BB10"/>
    <mergeCell ref="AZ9:BB9"/>
    <mergeCell ref="AZ8:BB8"/>
    <mergeCell ref="AZ5:BB5"/>
    <mergeCell ref="AW10:AY10"/>
    <mergeCell ref="AW11:AY11"/>
    <mergeCell ref="BF5:BH5"/>
    <mergeCell ref="BF4:BH4"/>
    <mergeCell ref="BC10:BE10"/>
    <mergeCell ref="BC9:BE9"/>
    <mergeCell ref="BC8:BE8"/>
    <mergeCell ref="BC7:BE7"/>
    <mergeCell ref="BC6:BE6"/>
    <mergeCell ref="BC5:BE5"/>
    <mergeCell ref="BC12:BE12"/>
    <mergeCell ref="BC11:BE11"/>
    <mergeCell ref="BF8:BH8"/>
    <mergeCell ref="BF11:BH11"/>
    <mergeCell ref="BF10:BH10"/>
    <mergeCell ref="BF9:BH9"/>
    <mergeCell ref="BC4:BE4"/>
    <mergeCell ref="BF12:BH12"/>
    <mergeCell ref="BC26:BE26"/>
    <mergeCell ref="BC25:BE25"/>
    <mergeCell ref="BC24:BE24"/>
    <mergeCell ref="BC23:BE23"/>
    <mergeCell ref="BC22:BE22"/>
    <mergeCell ref="BC20:BE20"/>
    <mergeCell ref="BC21:BE21"/>
    <mergeCell ref="BC19:BE19"/>
    <mergeCell ref="BC18:BE18"/>
    <mergeCell ref="BC16:BE16"/>
    <mergeCell ref="BC15:BE15"/>
    <mergeCell ref="BC14:BE14"/>
    <mergeCell ref="BC13:BE13"/>
    <mergeCell ref="BF17:BH17"/>
    <mergeCell ref="BF16:BH16"/>
    <mergeCell ref="BF15:BH15"/>
    <mergeCell ref="BF14:BH14"/>
    <mergeCell ref="BF13:BH13"/>
    <mergeCell ref="BC17:BE17"/>
    <mergeCell ref="BF26:BH26"/>
    <mergeCell ref="BF25:BH25"/>
    <mergeCell ref="BF24:BH24"/>
    <mergeCell ref="BF23:BH23"/>
    <mergeCell ref="BF22:BH22"/>
    <mergeCell ref="BF21:BH21"/>
    <mergeCell ref="BF20:BH20"/>
    <mergeCell ref="BF19:BH19"/>
    <mergeCell ref="BF18:BH18"/>
    <mergeCell ref="BI6:BJ6"/>
    <mergeCell ref="BI5:BJ5"/>
    <mergeCell ref="BI4:BJ4"/>
    <mergeCell ref="BI26:BJ26"/>
    <mergeCell ref="BI25:BJ25"/>
    <mergeCell ref="BI24:BJ24"/>
    <mergeCell ref="BI23:BJ23"/>
    <mergeCell ref="BI22:BJ22"/>
    <mergeCell ref="BI21:BJ21"/>
    <mergeCell ref="BI20:BJ20"/>
    <mergeCell ref="BI12:BJ12"/>
    <mergeCell ref="BI11:BJ11"/>
    <mergeCell ref="BI10:BJ10"/>
    <mergeCell ref="BI9:BJ9"/>
    <mergeCell ref="BI8:BJ8"/>
    <mergeCell ref="BI7:BJ7"/>
    <mergeCell ref="BI13:BJ13"/>
    <mergeCell ref="BI16:BJ16"/>
    <mergeCell ref="BI15:BJ15"/>
    <mergeCell ref="BI14:BJ14"/>
    <mergeCell ref="BK26:BL26"/>
    <mergeCell ref="BK25:BL25"/>
    <mergeCell ref="BK24:BL24"/>
    <mergeCell ref="BK23:BL23"/>
    <mergeCell ref="BK22:BL22"/>
    <mergeCell ref="BK21:BL21"/>
    <mergeCell ref="BI19:BJ19"/>
    <mergeCell ref="BI18:BJ18"/>
    <mergeCell ref="BI17:BJ17"/>
    <mergeCell ref="BK14:BL14"/>
    <mergeCell ref="BK13:BL13"/>
    <mergeCell ref="BK12:BL12"/>
    <mergeCell ref="BK11:BL11"/>
    <mergeCell ref="BK10:BL10"/>
    <mergeCell ref="BK9:BL9"/>
    <mergeCell ref="BK20:BL20"/>
    <mergeCell ref="BK19:BL19"/>
    <mergeCell ref="BK18:BL18"/>
    <mergeCell ref="BK17:BL17"/>
    <mergeCell ref="BK16:BL16"/>
    <mergeCell ref="BK15:BL15"/>
    <mergeCell ref="BM11:BZ11"/>
    <mergeCell ref="BM10:BZ10"/>
    <mergeCell ref="BM9:BZ9"/>
    <mergeCell ref="BM7:BZ7"/>
    <mergeCell ref="BM6:BZ6"/>
    <mergeCell ref="BM5:BZ5"/>
    <mergeCell ref="BM4:BZ4"/>
    <mergeCell ref="BK8:BL8"/>
    <mergeCell ref="BK7:BL7"/>
    <mergeCell ref="BK6:BL6"/>
    <mergeCell ref="BK5:BL5"/>
    <mergeCell ref="BK4:BL4"/>
    <mergeCell ref="BM8:BZ8"/>
    <mergeCell ref="BM17:BZ17"/>
    <mergeCell ref="BM16:BZ16"/>
    <mergeCell ref="BM15:BZ15"/>
    <mergeCell ref="BM12:BZ12"/>
    <mergeCell ref="BM14:BZ14"/>
    <mergeCell ref="BM13:BZ13"/>
    <mergeCell ref="BM26:BZ26"/>
    <mergeCell ref="BM25:BZ25"/>
    <mergeCell ref="BM24:BZ24"/>
    <mergeCell ref="BM23:BZ23"/>
    <mergeCell ref="BM22:BZ22"/>
    <mergeCell ref="BM21:BZ21"/>
    <mergeCell ref="CA8:CB8"/>
    <mergeCell ref="CA7:CB7"/>
    <mergeCell ref="CA6:CB6"/>
    <mergeCell ref="CA5:CB5"/>
    <mergeCell ref="CA4:CB4"/>
    <mergeCell ref="CA13:CB13"/>
    <mergeCell ref="CA12:CB12"/>
    <mergeCell ref="CA11:CB11"/>
    <mergeCell ref="CA9:CB9"/>
    <mergeCell ref="CA10:CB10"/>
    <mergeCell ref="CA14:CB14"/>
    <mergeCell ref="AM28:CB28"/>
    <mergeCell ref="AN39:AR39"/>
    <mergeCell ref="AN37:AR37"/>
    <mergeCell ref="AN36:AR36"/>
    <mergeCell ref="AN35:AR35"/>
    <mergeCell ref="AN34:AR34"/>
    <mergeCell ref="AN33:AR33"/>
    <mergeCell ref="AN32:AR32"/>
    <mergeCell ref="CA20:CB20"/>
    <mergeCell ref="CA19:CB19"/>
    <mergeCell ref="CA18:CB18"/>
    <mergeCell ref="CA17:CB17"/>
    <mergeCell ref="CA16:CB16"/>
    <mergeCell ref="CA15:CB15"/>
    <mergeCell ref="CA26:CB26"/>
    <mergeCell ref="CA25:CB25"/>
    <mergeCell ref="CA24:CB24"/>
    <mergeCell ref="CA23:CB23"/>
    <mergeCell ref="CA22:CB22"/>
    <mergeCell ref="CA21:CB21"/>
    <mergeCell ref="BM20:BZ20"/>
    <mergeCell ref="BM19:BZ19"/>
    <mergeCell ref="BM18:BZ18"/>
    <mergeCell ref="AT30:AV30"/>
    <mergeCell ref="AN31:AR31"/>
    <mergeCell ref="AN30:AR30"/>
    <mergeCell ref="AN29:AR29"/>
    <mergeCell ref="AN38:AR38"/>
    <mergeCell ref="AT35:AV35"/>
    <mergeCell ref="AT36:AV36"/>
    <mergeCell ref="AT37:AV37"/>
    <mergeCell ref="AT38:AV38"/>
    <mergeCell ref="AT29:AV29"/>
    <mergeCell ref="AZ39:BB39"/>
    <mergeCell ref="AZ38:BB38"/>
    <mergeCell ref="AZ37:BB37"/>
    <mergeCell ref="AZ36:BB36"/>
    <mergeCell ref="AZ35:BB35"/>
    <mergeCell ref="AW39:AY39"/>
    <mergeCell ref="AW38:AY38"/>
    <mergeCell ref="AW37:AY37"/>
    <mergeCell ref="AW36:AY36"/>
    <mergeCell ref="AW35:AY35"/>
    <mergeCell ref="AZ34:BB34"/>
    <mergeCell ref="AZ32:BB32"/>
    <mergeCell ref="AZ31:BB31"/>
    <mergeCell ref="AZ30:BB30"/>
    <mergeCell ref="AZ29:BB29"/>
    <mergeCell ref="AZ33:BB33"/>
    <mergeCell ref="AW33:AY33"/>
    <mergeCell ref="AW32:AY32"/>
    <mergeCell ref="AW30:AY30"/>
    <mergeCell ref="AW31:AY31"/>
    <mergeCell ref="AW29:AY29"/>
    <mergeCell ref="AW34:AY34"/>
    <mergeCell ref="BC33:BE33"/>
    <mergeCell ref="BC32:BE32"/>
    <mergeCell ref="BC31:BE31"/>
    <mergeCell ref="BC30:BE30"/>
    <mergeCell ref="BC29:BE29"/>
    <mergeCell ref="BF39:BH39"/>
    <mergeCell ref="BF38:BH38"/>
    <mergeCell ref="BC39:BE39"/>
    <mergeCell ref="BC38:BE38"/>
    <mergeCell ref="BC37:BE37"/>
    <mergeCell ref="BC36:BE36"/>
    <mergeCell ref="BC35:BE35"/>
    <mergeCell ref="BC34:BE34"/>
    <mergeCell ref="BI39:BJ39"/>
    <mergeCell ref="BI37:BJ37"/>
    <mergeCell ref="BI38:BJ38"/>
    <mergeCell ref="BI36:BJ36"/>
    <mergeCell ref="BI35:BJ35"/>
    <mergeCell ref="BF34:BH34"/>
    <mergeCell ref="BF33:BH33"/>
    <mergeCell ref="BF32:BH32"/>
    <mergeCell ref="BF31:BH31"/>
    <mergeCell ref="BI34:BJ34"/>
    <mergeCell ref="BI33:BJ33"/>
    <mergeCell ref="BI32:BJ32"/>
    <mergeCell ref="BI31:BJ31"/>
    <mergeCell ref="BI30:BJ30"/>
    <mergeCell ref="BI29:BJ29"/>
    <mergeCell ref="BF35:BH35"/>
    <mergeCell ref="BF36:BH36"/>
    <mergeCell ref="BF37:BH37"/>
    <mergeCell ref="BF30:BH30"/>
    <mergeCell ref="BF29:BH29"/>
    <mergeCell ref="BK31:BL31"/>
    <mergeCell ref="BK30:BL30"/>
    <mergeCell ref="BK29:BL29"/>
    <mergeCell ref="BK32:BL32"/>
    <mergeCell ref="BM29:BZ29"/>
    <mergeCell ref="BM30:BZ30"/>
    <mergeCell ref="BM33:BZ33"/>
    <mergeCell ref="BM32:BZ32"/>
    <mergeCell ref="BK39:BL39"/>
    <mergeCell ref="BK38:BL38"/>
    <mergeCell ref="BK37:BL37"/>
    <mergeCell ref="BK36:BL36"/>
    <mergeCell ref="BK35:BL35"/>
    <mergeCell ref="BK34:BL34"/>
    <mergeCell ref="BG42:BI42"/>
    <mergeCell ref="CA31:CB31"/>
    <mergeCell ref="CA30:CB30"/>
    <mergeCell ref="CA29:CB29"/>
    <mergeCell ref="CA37:CB37"/>
    <mergeCell ref="AM41:CB41"/>
    <mergeCell ref="AU42:AW42"/>
    <mergeCell ref="BC42:BD42"/>
    <mergeCell ref="CA42:CB42"/>
    <mergeCell ref="BM31:BZ31"/>
    <mergeCell ref="BM34:BZ34"/>
    <mergeCell ref="CA39:CB39"/>
    <mergeCell ref="CA38:CB38"/>
    <mergeCell ref="CA36:CB36"/>
    <mergeCell ref="CA35:CB35"/>
    <mergeCell ref="CA34:CB34"/>
    <mergeCell ref="CA33:CB33"/>
    <mergeCell ref="CA32:CB32"/>
    <mergeCell ref="BM39:BZ39"/>
    <mergeCell ref="BM38:BZ38"/>
    <mergeCell ref="BM37:BZ37"/>
    <mergeCell ref="BM36:BZ36"/>
    <mergeCell ref="BM35:BZ35"/>
    <mergeCell ref="BK33:BL33"/>
    <mergeCell ref="AX44:AZ44"/>
    <mergeCell ref="BE42:BF42"/>
    <mergeCell ref="BE43:BF43"/>
    <mergeCell ref="BE44:BF44"/>
    <mergeCell ref="BE45:BF45"/>
    <mergeCell ref="BC45:BD45"/>
    <mergeCell ref="BC44:BD44"/>
    <mergeCell ref="BC43:BD43"/>
    <mergeCell ref="AX42:AZ42"/>
    <mergeCell ref="BA45:BB45"/>
    <mergeCell ref="BA44:BB44"/>
    <mergeCell ref="BA43:BB43"/>
    <mergeCell ref="BA42:BB42"/>
    <mergeCell ref="AU58:AW58"/>
    <mergeCell ref="AU56:AW56"/>
    <mergeCell ref="AU55:AW55"/>
    <mergeCell ref="AU54:AW54"/>
    <mergeCell ref="BL45:BM45"/>
    <mergeCell ref="BL44:BM44"/>
    <mergeCell ref="BL43:BM43"/>
    <mergeCell ref="BL42:BM42"/>
    <mergeCell ref="BJ42:BK42"/>
    <mergeCell ref="BJ43:BK43"/>
    <mergeCell ref="AU45:AW45"/>
    <mergeCell ref="AU44:AW44"/>
    <mergeCell ref="AU43:AW43"/>
    <mergeCell ref="AX58:AZ58"/>
    <mergeCell ref="AX56:AZ56"/>
    <mergeCell ref="AX55:AZ55"/>
    <mergeCell ref="BA55:BB55"/>
    <mergeCell ref="BA54:BB54"/>
    <mergeCell ref="BC54:BD54"/>
    <mergeCell ref="BC55:BD55"/>
    <mergeCell ref="BC56:BD56"/>
    <mergeCell ref="BC57:BD57"/>
    <mergeCell ref="BC58:BD58"/>
    <mergeCell ref="BA51:BC51"/>
    <mergeCell ref="AU65:AW65"/>
    <mergeCell ref="AU64:AW64"/>
    <mergeCell ref="AU63:AW63"/>
    <mergeCell ref="AU62:AW62"/>
    <mergeCell ref="AU61:AW61"/>
    <mergeCell ref="BG45:BI45"/>
    <mergeCell ref="BG44:BI44"/>
    <mergeCell ref="BG43:BI43"/>
    <mergeCell ref="AU60:AW60"/>
    <mergeCell ref="AU59:AW59"/>
    <mergeCell ref="AX54:AZ54"/>
    <mergeCell ref="BA65:BB65"/>
    <mergeCell ref="BA64:BB64"/>
    <mergeCell ref="BA63:BB63"/>
    <mergeCell ref="BA62:BB62"/>
    <mergeCell ref="BA61:BB61"/>
    <mergeCell ref="BA60:BB60"/>
    <mergeCell ref="BA59:BB59"/>
    <mergeCell ref="BA58:BB58"/>
    <mergeCell ref="BA57:BB57"/>
    <mergeCell ref="AX60:AZ60"/>
    <mergeCell ref="AX59:AZ59"/>
    <mergeCell ref="AX57:AZ57"/>
    <mergeCell ref="AU57:AW57"/>
    <mergeCell ref="BE54:BZ54"/>
    <mergeCell ref="BE55:BZ55"/>
    <mergeCell ref="CA57:CB57"/>
    <mergeCell ref="AX65:AZ65"/>
    <mergeCell ref="AX64:AZ64"/>
    <mergeCell ref="AX63:AZ63"/>
    <mergeCell ref="AX62:AZ62"/>
    <mergeCell ref="BC65:BD65"/>
    <mergeCell ref="BC64:BD64"/>
    <mergeCell ref="BC63:BD63"/>
    <mergeCell ref="BC62:BD62"/>
    <mergeCell ref="BC61:BD61"/>
    <mergeCell ref="AX61:AZ61"/>
    <mergeCell ref="BD51:BF51"/>
    <mergeCell ref="AX51:AZ51"/>
    <mergeCell ref="AU51:AW51"/>
    <mergeCell ref="BC59:BD59"/>
    <mergeCell ref="BC60:BD60"/>
    <mergeCell ref="BE65:CB65"/>
    <mergeCell ref="BE64:BZ64"/>
    <mergeCell ref="BE61:BZ61"/>
    <mergeCell ref="BA56:BB56"/>
    <mergeCell ref="BE62:BZ62"/>
    <mergeCell ref="BE63:BZ63"/>
    <mergeCell ref="CA54:CB54"/>
    <mergeCell ref="CA64:CB64"/>
    <mergeCell ref="CA63:CB63"/>
    <mergeCell ref="CA62:CB62"/>
    <mergeCell ref="CA61:CB61"/>
    <mergeCell ref="CA59:CB59"/>
    <mergeCell ref="CA60:CB60"/>
    <mergeCell ref="CA58:CB58"/>
    <mergeCell ref="BE60:BZ60"/>
    <mergeCell ref="BE59:BZ59"/>
    <mergeCell ref="BE58:BZ58"/>
    <mergeCell ref="BE57:BZ57"/>
    <mergeCell ref="BE56:BZ56"/>
    <mergeCell ref="E10:H11"/>
    <mergeCell ref="B12:D13"/>
    <mergeCell ref="B10:D11"/>
    <mergeCell ref="S12:U13"/>
    <mergeCell ref="S10:U11"/>
    <mergeCell ref="B18:G19"/>
    <mergeCell ref="BN45:CB45"/>
    <mergeCell ref="BN44:BZ44"/>
    <mergeCell ref="CA56:CB56"/>
    <mergeCell ref="CA55:CB55"/>
    <mergeCell ref="BK49:BZ49"/>
    <mergeCell ref="BK48:BZ48"/>
    <mergeCell ref="CA48:CB48"/>
    <mergeCell ref="CA49:CB49"/>
    <mergeCell ref="CA50:CB50"/>
    <mergeCell ref="BK50:BZ50"/>
    <mergeCell ref="BK51:CB51"/>
    <mergeCell ref="AM53:CB53"/>
    <mergeCell ref="BI48:BJ48"/>
    <mergeCell ref="BI49:BJ49"/>
    <mergeCell ref="BI50:BJ50"/>
    <mergeCell ref="BI51:BJ51"/>
    <mergeCell ref="BG51:BH51"/>
    <mergeCell ref="BG50:BH50"/>
    <mergeCell ref="I10:K11"/>
    <mergeCell ref="AU48:AW48"/>
    <mergeCell ref="AX49:AZ49"/>
    <mergeCell ref="AX50:AZ50"/>
    <mergeCell ref="AU50:AW50"/>
    <mergeCell ref="AU49:AW49"/>
    <mergeCell ref="AM47:CB47"/>
    <mergeCell ref="BA50:BC50"/>
    <mergeCell ref="BA49:BC49"/>
    <mergeCell ref="BA48:BC48"/>
    <mergeCell ref="AX48:AZ48"/>
    <mergeCell ref="CA43:CB43"/>
    <mergeCell ref="CA44:CB44"/>
    <mergeCell ref="BG49:BH49"/>
    <mergeCell ref="BG48:BH48"/>
    <mergeCell ref="BD48:BF48"/>
    <mergeCell ref="BD49:BF49"/>
    <mergeCell ref="BD50:BF50"/>
    <mergeCell ref="BN43:BZ43"/>
    <mergeCell ref="BN42:BZ42"/>
    <mergeCell ref="BJ44:BK44"/>
    <mergeCell ref="BJ45:BK45"/>
    <mergeCell ref="AX43:AZ43"/>
    <mergeCell ref="AX45:AZ45"/>
    <mergeCell ref="R20:AA21"/>
    <mergeCell ref="H20:Q21"/>
    <mergeCell ref="AB20:AK21"/>
    <mergeCell ref="P12:R13"/>
    <mergeCell ref="P10:R11"/>
    <mergeCell ref="L12:O13"/>
    <mergeCell ref="L10:O11"/>
    <mergeCell ref="H18:AA19"/>
    <mergeCell ref="AB19:AK19"/>
    <mergeCell ref="AB18:AK18"/>
    <mergeCell ref="AH15:AK16"/>
    <mergeCell ref="AE15:AG16"/>
    <mergeCell ref="Z15:AC16"/>
    <mergeCell ref="W15:Y16"/>
    <mergeCell ref="F15:L16"/>
    <mergeCell ref="N15:Q16"/>
    <mergeCell ref="R15:U16"/>
    <mergeCell ref="W2:AK13"/>
    <mergeCell ref="B2:U3"/>
    <mergeCell ref="G5:U6"/>
    <mergeCell ref="B7:F8"/>
    <mergeCell ref="B5:F6"/>
    <mergeCell ref="G7:U8"/>
    <mergeCell ref="I12:K13"/>
    <mergeCell ref="L28:P28"/>
    <mergeCell ref="L27:P27"/>
    <mergeCell ref="L31:M31"/>
    <mergeCell ref="L30:M30"/>
    <mergeCell ref="L29:M29"/>
    <mergeCell ref="N29:P29"/>
    <mergeCell ref="E29:G29"/>
    <mergeCell ref="E12:H13"/>
    <mergeCell ref="B20:G21"/>
    <mergeCell ref="B15:E16"/>
    <mergeCell ref="E40:F42"/>
    <mergeCell ref="E37:F39"/>
    <mergeCell ref="B40:D42"/>
    <mergeCell ref="B37:D39"/>
    <mergeCell ref="J37:K39"/>
    <mergeCell ref="G37:I39"/>
    <mergeCell ref="J45:K46"/>
    <mergeCell ref="J43:K44"/>
    <mergeCell ref="G45:I46"/>
    <mergeCell ref="G43:I44"/>
    <mergeCell ref="J40:K42"/>
    <mergeCell ref="G40:I42"/>
    <mergeCell ref="D59:L60"/>
    <mergeCell ref="D61:L62"/>
    <mergeCell ref="D63:L64"/>
    <mergeCell ref="B63:C64"/>
    <mergeCell ref="L50:L51"/>
    <mergeCell ref="L52:L53"/>
    <mergeCell ref="B61:C62"/>
    <mergeCell ref="B59:C60"/>
    <mergeCell ref="B57:AK57"/>
    <mergeCell ref="Q58:AK58"/>
    <mergeCell ref="Q59:AK60"/>
    <mergeCell ref="Q61:AK62"/>
    <mergeCell ref="D54:K55"/>
    <mergeCell ref="B54:C55"/>
    <mergeCell ref="L54:L55"/>
    <mergeCell ref="M50:P51"/>
    <mergeCell ref="M52:P53"/>
    <mergeCell ref="M54:P55"/>
    <mergeCell ref="Q52:Q53"/>
    <mergeCell ref="Q54:Q55"/>
    <mergeCell ref="R50:U51"/>
    <mergeCell ref="R52:U53"/>
    <mergeCell ref="R54:U55"/>
    <mergeCell ref="Y54:AH55"/>
    <mergeCell ref="B52:C53"/>
    <mergeCell ref="B50:C51"/>
    <mergeCell ref="Q50:Q51"/>
    <mergeCell ref="V49:X49"/>
    <mergeCell ref="M58:P58"/>
    <mergeCell ref="D58:L58"/>
    <mergeCell ref="B58:C58"/>
    <mergeCell ref="D50:K51"/>
    <mergeCell ref="D52:K53"/>
    <mergeCell ref="M44:Q44"/>
    <mergeCell ref="M43:T43"/>
    <mergeCell ref="B48:AK48"/>
    <mergeCell ref="Z45:AD46"/>
    <mergeCell ref="Z44:AD44"/>
    <mergeCell ref="R45:T46"/>
    <mergeCell ref="AE45:AG46"/>
    <mergeCell ref="L49:P49"/>
    <mergeCell ref="Q49:U49"/>
    <mergeCell ref="X45:X46"/>
    <mergeCell ref="U43:W46"/>
    <mergeCell ref="AH43:AJ46"/>
    <mergeCell ref="AK45:AK46"/>
    <mergeCell ref="D49:K49"/>
    <mergeCell ref="B49:C49"/>
    <mergeCell ref="M45:Q46"/>
    <mergeCell ref="AI49:AK49"/>
    <mergeCell ref="Z43:AG43"/>
    <mergeCell ref="AI50:AK51"/>
    <mergeCell ref="AM63:AT63"/>
    <mergeCell ref="AM64:AT64"/>
    <mergeCell ref="AM65:AT65"/>
    <mergeCell ref="AM54:AT54"/>
    <mergeCell ref="AM55:AT55"/>
    <mergeCell ref="AM56:AT56"/>
    <mergeCell ref="AM57:AT57"/>
    <mergeCell ref="AM58:AT58"/>
    <mergeCell ref="AM59:AT59"/>
    <mergeCell ref="AM60:AT60"/>
    <mergeCell ref="AM61:AT61"/>
    <mergeCell ref="AM62:AT62"/>
    <mergeCell ref="AI54:AK55"/>
    <mergeCell ref="AI31:AJ31"/>
    <mergeCell ref="AM45:AT45"/>
    <mergeCell ref="AM44:AT44"/>
    <mergeCell ref="AM43:AT43"/>
    <mergeCell ref="AM42:AT42"/>
    <mergeCell ref="AM51:AT51"/>
    <mergeCell ref="AM48:AT48"/>
    <mergeCell ref="AM50:AT50"/>
    <mergeCell ref="AM49:AT49"/>
    <mergeCell ref="AT39:AV39"/>
    <mergeCell ref="AT34:AV34"/>
    <mergeCell ref="AT33:AV33"/>
    <mergeCell ref="AT32:AV32"/>
    <mergeCell ref="AT31:AV31"/>
    <mergeCell ref="U30:V30"/>
    <mergeCell ref="R35:T36"/>
    <mergeCell ref="Z29:AA29"/>
    <mergeCell ref="Z28:AA28"/>
    <mergeCell ref="Z27:AA27"/>
    <mergeCell ref="U28:Y28"/>
    <mergeCell ref="U27:Y27"/>
    <mergeCell ref="W31:Y31"/>
    <mergeCell ref="W30:Y30"/>
    <mergeCell ref="W29:Y29"/>
    <mergeCell ref="Q31:R31"/>
    <mergeCell ref="Q30:R30"/>
    <mergeCell ref="Q29:R29"/>
    <mergeCell ref="Q28:R28"/>
    <mergeCell ref="Q27:R27"/>
    <mergeCell ref="C25:F26"/>
    <mergeCell ref="G23:J26"/>
    <mergeCell ref="B23:E24"/>
    <mergeCell ref="B36:D36"/>
    <mergeCell ref="B35:D35"/>
    <mergeCell ref="B34:D34"/>
    <mergeCell ref="E36:K36"/>
    <mergeCell ref="H31:I31"/>
    <mergeCell ref="H30:I30"/>
    <mergeCell ref="E31:G31"/>
    <mergeCell ref="E30:G30"/>
    <mergeCell ref="B33:K33"/>
    <mergeCell ref="E34:K34"/>
    <mergeCell ref="E35:K35"/>
    <mergeCell ref="H29:I29"/>
    <mergeCell ref="C28:G28"/>
    <mergeCell ref="C27:G27"/>
    <mergeCell ref="H27:I27"/>
    <mergeCell ref="H28:I28"/>
    <mergeCell ref="C31:D31"/>
    <mergeCell ref="C30:D30"/>
    <mergeCell ref="C29:D29"/>
    <mergeCell ref="M61:P62"/>
    <mergeCell ref="M59:P60"/>
    <mergeCell ref="AH33:AK36"/>
    <mergeCell ref="AD35:AF36"/>
    <mergeCell ref="AD34:AF34"/>
    <mergeCell ref="Z35:AB36"/>
    <mergeCell ref="Z34:AB34"/>
    <mergeCell ref="Y38:AG38"/>
    <mergeCell ref="P23:S26"/>
    <mergeCell ref="L25:O26"/>
    <mergeCell ref="U29:V29"/>
    <mergeCell ref="AH23:AK26"/>
    <mergeCell ref="AD25:AG26"/>
    <mergeCell ref="U25:X26"/>
    <mergeCell ref="Y23:AB26"/>
    <mergeCell ref="AC35:AC36"/>
    <mergeCell ref="N30:P30"/>
    <mergeCell ref="Z33:AG33"/>
    <mergeCell ref="AD31:AE31"/>
    <mergeCell ref="N31:P31"/>
    <mergeCell ref="AG35:AG36"/>
    <mergeCell ref="Z31:AA31"/>
    <mergeCell ref="Z30:AA30"/>
    <mergeCell ref="U31:V31"/>
    <mergeCell ref="V50:X51"/>
    <mergeCell ref="V52:X53"/>
    <mergeCell ref="V54:X55"/>
    <mergeCell ref="Q63:AK64"/>
    <mergeCell ref="M39:W41"/>
    <mergeCell ref="M34:N34"/>
    <mergeCell ref="M35:N36"/>
    <mergeCell ref="P34:Q34"/>
    <mergeCell ref="P35:Q36"/>
    <mergeCell ref="U33:X36"/>
    <mergeCell ref="O35:O36"/>
    <mergeCell ref="M33:T33"/>
    <mergeCell ref="M38:W38"/>
    <mergeCell ref="AE40:AF41"/>
    <mergeCell ref="AB40:AC41"/>
    <mergeCell ref="AB39:AC39"/>
    <mergeCell ref="Y40:Z41"/>
    <mergeCell ref="Y39:Z39"/>
    <mergeCell ref="AH38:AK41"/>
    <mergeCell ref="AA40:AA41"/>
    <mergeCell ref="AD40:AD41"/>
    <mergeCell ref="AG40:AG41"/>
    <mergeCell ref="AE39:AF39"/>
    <mergeCell ref="M63:P64"/>
  </mergeCells>
  <phoneticPr fontId="1"/>
  <conditionalFormatting sqref="Y46:AD46 X44:AG44 X43:AH43 A1:XFD1 V17 N15 B15 F15 M15:M16 V22 AD22 R15 AE15:AK16 W15:AC16 B18:AK21 A84:XFD1048576 A68:E68 AP68:XFD68 B33:AK34 B44:T44 B43:U43 A66:XFD67 A15:A65 V56 AL27:XFD29 A14:AY14 A2:B2 A4:V13 AL2:XFD4 V2:W2 A3 V3 B58:P64 A76:E77 A69:D75 B48 B25:AK31 B23 F23:AK24 AX79:XFD80 AQ69:XFD71 A78:F83 AQ81:XFD83 B57 BA72:XFD78 V65 AL40:XFD42 AL30:AY39 BK30:XFD39 AL5:AY13 AL15:AY26 BK5:XFD26 AL52:XFD65 AL49:AW51 BG49:XFD51 BA49:BC51 AL46:XFD48 BJ43:XFD44 AK43:AZ45 BG45:XFD45 BC30:BE39 BC5:BE26 B52:M52 B51:K51 B50:M50 B54:M54 B53:K53 B55:K55 Q52 Q54 B46:Q46 B45:R45 Y45:AE45 B37:AK42 B35:R35 B36:Q36 U35:AK36 B49:L49 Q49:Q50 AI49:AI50 AI52 AI54">
    <cfRule type="cellIs" dxfId="0" priority="1" operator="equal">
      <formula>0</formula>
    </cfRule>
  </conditionalFormatting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注意</vt:lpstr>
      <vt:lpstr>計算機</vt:lpstr>
      <vt:lpstr>自動入力キャラクターシート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佐藤至</cp:lastModifiedBy>
  <cp:lastPrinted>2012-12-06T13:37:30Z</cp:lastPrinted>
  <dcterms:created xsi:type="dcterms:W3CDTF">2012-11-10T06:47:33Z</dcterms:created>
  <dcterms:modified xsi:type="dcterms:W3CDTF">2013-12-01T15:59:03Z</dcterms:modified>
</cp:coreProperties>
</file>