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yon\Documents\TAOホームページ\tao\"/>
    </mc:Choice>
  </mc:AlternateContent>
  <bookViews>
    <workbookView xWindow="240" yWindow="7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Sheet1!$C$5:$T$28,Sheet1!$C$33:$T$56,Sheet1!$D$61:$U$84,Sheet1!$C$89:$T$112,Sheet1!$D$117:$U$140</definedName>
  </definedNames>
  <calcPr calcId="152511"/>
</workbook>
</file>

<file path=xl/calcChain.xml><?xml version="1.0" encoding="utf-8"?>
<calcChain xmlns="http://schemas.openxmlformats.org/spreadsheetml/2006/main">
  <c r="AI87" i="1" l="1"/>
  <c r="AE87" i="1" s="1"/>
  <c r="AI88" i="1"/>
  <c r="AE88" i="1" s="1"/>
  <c r="AI89" i="1"/>
  <c r="AE89" i="1" s="1"/>
  <c r="AI90" i="1"/>
  <c r="AE90" i="1" s="1"/>
  <c r="AI84" i="1"/>
  <c r="AE84" i="1" s="1"/>
  <c r="AI85" i="1"/>
  <c r="AE85" i="1" s="1"/>
  <c r="AI86" i="1"/>
  <c r="AE86" i="1" s="1"/>
  <c r="AM17" i="1"/>
  <c r="AI78" i="1"/>
  <c r="AG78" i="1" s="1"/>
  <c r="AJ78" i="1" s="1"/>
  <c r="AI79" i="1"/>
  <c r="AE79" i="1" s="1"/>
  <c r="AI80" i="1"/>
  <c r="AG80" i="1" s="1"/>
  <c r="AJ80" i="1" s="1"/>
  <c r="AI81" i="1"/>
  <c r="AE81" i="1" s="1"/>
  <c r="AI82" i="1"/>
  <c r="AG82" i="1" s="1"/>
  <c r="AJ82" i="1" s="1"/>
  <c r="AI83" i="1"/>
  <c r="AE83" i="1" s="1"/>
  <c r="A30" i="1"/>
  <c r="A58" i="1" s="1"/>
  <c r="A86" i="1" s="1"/>
  <c r="AI48" i="1"/>
  <c r="AE48" i="1" s="1"/>
  <c r="AI49" i="1"/>
  <c r="AE49" i="1" s="1"/>
  <c r="AI50" i="1"/>
  <c r="AE50" i="1" s="1"/>
  <c r="AI51" i="1"/>
  <c r="AE51" i="1" s="1"/>
  <c r="AI52" i="1"/>
  <c r="AE52" i="1" s="1"/>
  <c r="AI53" i="1"/>
  <c r="AE53" i="1" s="1"/>
  <c r="AI54" i="1"/>
  <c r="AE54" i="1" s="1"/>
  <c r="AI55" i="1"/>
  <c r="AE55" i="1" s="1"/>
  <c r="AI56" i="1"/>
  <c r="AE56" i="1" s="1"/>
  <c r="AI57" i="1"/>
  <c r="AE57" i="1" s="1"/>
  <c r="AI58" i="1"/>
  <c r="AE58" i="1" s="1"/>
  <c r="AI59" i="1"/>
  <c r="AE59" i="1" s="1"/>
  <c r="AI60" i="1"/>
  <c r="AE60" i="1" s="1"/>
  <c r="AI61" i="1"/>
  <c r="AE61" i="1" s="1"/>
  <c r="AI62" i="1"/>
  <c r="AE62" i="1" s="1"/>
  <c r="AI63" i="1"/>
  <c r="AE63" i="1" s="1"/>
  <c r="AI64" i="1"/>
  <c r="AE64" i="1" s="1"/>
  <c r="AI65" i="1"/>
  <c r="AE65" i="1" s="1"/>
  <c r="AI66" i="1"/>
  <c r="AE66" i="1" s="1"/>
  <c r="AI67" i="1"/>
  <c r="AE67" i="1" s="1"/>
  <c r="AI68" i="1"/>
  <c r="AE68" i="1" s="1"/>
  <c r="AI69" i="1"/>
  <c r="AE69" i="1" s="1"/>
  <c r="AI70" i="1"/>
  <c r="AE70" i="1" s="1"/>
  <c r="AI71" i="1"/>
  <c r="AE71" i="1" s="1"/>
  <c r="AI72" i="1"/>
  <c r="AE72" i="1" s="1"/>
  <c r="AI73" i="1"/>
  <c r="AE73" i="1" s="1"/>
  <c r="AI74" i="1"/>
  <c r="AE74" i="1" s="1"/>
  <c r="AI75" i="1"/>
  <c r="AE75" i="1" s="1"/>
  <c r="AI76" i="1"/>
  <c r="AE76" i="1" s="1"/>
  <c r="AI77" i="1"/>
  <c r="AE77" i="1" s="1"/>
  <c r="AI47" i="1"/>
  <c r="AG47" i="1" s="1"/>
  <c r="AJ47" i="1" s="1"/>
  <c r="B2" i="1"/>
  <c r="C2" i="1" s="1"/>
  <c r="AG90" i="1" l="1"/>
  <c r="AJ90" i="1" s="1"/>
  <c r="AG85" i="1"/>
  <c r="AJ85" i="1" s="1"/>
  <c r="AG88" i="1"/>
  <c r="AJ88" i="1" s="1"/>
  <c r="AG89" i="1"/>
  <c r="AJ89" i="1" s="1"/>
  <c r="AG87" i="1"/>
  <c r="AJ87" i="1" s="1"/>
  <c r="AG86" i="1"/>
  <c r="AJ86" i="1" s="1"/>
  <c r="AG84" i="1"/>
  <c r="AJ84" i="1" s="1"/>
  <c r="AG83" i="1"/>
  <c r="AJ83" i="1" s="1"/>
  <c r="AG81" i="1"/>
  <c r="AG79" i="1"/>
  <c r="AE82" i="1"/>
  <c r="AE80" i="1"/>
  <c r="AE78" i="1"/>
  <c r="A114" i="1"/>
  <c r="AG77" i="1"/>
  <c r="AG75" i="1"/>
  <c r="AG73" i="1"/>
  <c r="AJ73" i="1" s="1"/>
  <c r="AG71" i="1"/>
  <c r="AG69" i="1"/>
  <c r="AJ69" i="1" s="1"/>
  <c r="AG67" i="1"/>
  <c r="AG65" i="1"/>
  <c r="AG63" i="1"/>
  <c r="AG61" i="1"/>
  <c r="AG59" i="1"/>
  <c r="AJ59" i="1" s="1"/>
  <c r="AG57" i="1"/>
  <c r="AG55" i="1"/>
  <c r="AJ55" i="1" s="1"/>
  <c r="AG53" i="1"/>
  <c r="AG51" i="1"/>
  <c r="AG49" i="1"/>
  <c r="AE47" i="1"/>
  <c r="AG76" i="1"/>
  <c r="AJ76" i="1" s="1"/>
  <c r="AG74" i="1"/>
  <c r="AG72" i="1"/>
  <c r="AG70" i="1"/>
  <c r="AG68" i="1"/>
  <c r="AG66" i="1"/>
  <c r="AJ66" i="1" s="1"/>
  <c r="AG64" i="1"/>
  <c r="AG62" i="1"/>
  <c r="AJ62" i="1" s="1"/>
  <c r="AG60" i="1"/>
  <c r="AG58" i="1"/>
  <c r="AG56" i="1"/>
  <c r="AG54" i="1"/>
  <c r="AG52" i="1"/>
  <c r="AJ52" i="1" s="1"/>
  <c r="AG50" i="1"/>
  <c r="AG48" i="1"/>
  <c r="AJ48" i="1" s="1"/>
  <c r="B3" i="1"/>
  <c r="AI16" i="1"/>
  <c r="AJ56" i="1" l="1"/>
  <c r="AJ60" i="1"/>
  <c r="AJ64" i="1"/>
  <c r="AJ68" i="1"/>
  <c r="AJ72" i="1"/>
  <c r="AJ49" i="1"/>
  <c r="AJ53" i="1"/>
  <c r="AJ57" i="1"/>
  <c r="AJ61" i="1"/>
  <c r="AJ65" i="1"/>
  <c r="AJ77" i="1"/>
  <c r="AJ79" i="1"/>
  <c r="AJ50" i="1"/>
  <c r="AJ54" i="1"/>
  <c r="AJ58" i="1"/>
  <c r="AJ70" i="1"/>
  <c r="AJ74" i="1"/>
  <c r="AJ51" i="1"/>
  <c r="AJ63" i="1"/>
  <c r="AJ67" i="1"/>
  <c r="AJ71" i="1"/>
  <c r="AJ75" i="1"/>
  <c r="AJ81" i="1"/>
  <c r="AI17" i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G16" i="1"/>
  <c r="AJ16" i="1" s="1"/>
  <c r="AI44" i="1" l="1"/>
  <c r="AG44" i="1" s="1"/>
  <c r="AJ44" i="1" s="1"/>
  <c r="AE43" i="1"/>
  <c r="AG42" i="1"/>
  <c r="AG38" i="1"/>
  <c r="AJ38" i="1" s="1"/>
  <c r="AG34" i="1"/>
  <c r="AJ34" i="1" s="1"/>
  <c r="AG32" i="1"/>
  <c r="AJ32" i="1" s="1"/>
  <c r="AG30" i="1"/>
  <c r="AJ30" i="1" s="1"/>
  <c r="AG28" i="1"/>
  <c r="AG26" i="1"/>
  <c r="AJ26" i="1" s="1"/>
  <c r="AG24" i="1"/>
  <c r="AJ24" i="1" s="1"/>
  <c r="AG22" i="1"/>
  <c r="AG20" i="1"/>
  <c r="AJ20" i="1" s="1"/>
  <c r="AG18" i="1"/>
  <c r="AJ18" i="1" s="1"/>
  <c r="AG43" i="1"/>
  <c r="AJ43" i="1" s="1"/>
  <c r="AG41" i="1"/>
  <c r="AJ41" i="1" s="1"/>
  <c r="AG39" i="1"/>
  <c r="AJ39" i="1" s="1"/>
  <c r="AG37" i="1"/>
  <c r="AJ37" i="1" s="1"/>
  <c r="AG35" i="1"/>
  <c r="AG33" i="1"/>
  <c r="AJ33" i="1" s="1"/>
  <c r="AG31" i="1"/>
  <c r="AJ31" i="1" s="1"/>
  <c r="AG29" i="1"/>
  <c r="AG27" i="1"/>
  <c r="AJ27" i="1" s="1"/>
  <c r="AG25" i="1"/>
  <c r="AJ25" i="1" s="1"/>
  <c r="AG23" i="1"/>
  <c r="AJ23" i="1" s="1"/>
  <c r="AG21" i="1"/>
  <c r="AG19" i="1"/>
  <c r="AJ19" i="1" s="1"/>
  <c r="AG17" i="1"/>
  <c r="AG40" i="1"/>
  <c r="AG36" i="1"/>
  <c r="AJ40" i="1" l="1"/>
  <c r="AJ35" i="1"/>
  <c r="AJ28" i="1"/>
  <c r="AJ36" i="1"/>
  <c r="AJ17" i="1"/>
  <c r="AF18" i="1" s="1"/>
  <c r="AJ21" i="1"/>
  <c r="AJ29" i="1"/>
  <c r="AJ22" i="1"/>
  <c r="AJ42" i="1"/>
  <c r="AI45" i="1"/>
  <c r="AE44" i="1"/>
  <c r="AF43" i="1" l="1"/>
  <c r="AF32" i="1"/>
  <c r="AF25" i="1"/>
  <c r="AF39" i="1"/>
  <c r="AF22" i="1"/>
  <c r="AJ15" i="1" s="1"/>
  <c r="AF36" i="1"/>
  <c r="AF29" i="1"/>
  <c r="AG45" i="1"/>
  <c r="AJ45" i="1" s="1"/>
  <c r="AE45" i="1"/>
  <c r="AI46" i="1"/>
  <c r="AF21" i="1" l="1"/>
  <c r="AJ14" i="1" s="1"/>
  <c r="AF28" i="1"/>
  <c r="AF17" i="1"/>
  <c r="AF35" i="1"/>
  <c r="AF42" i="1"/>
  <c r="AF24" i="1"/>
  <c r="AF38" i="1"/>
  <c r="AF31" i="1"/>
  <c r="AF41" i="1"/>
  <c r="AF27" i="1"/>
  <c r="AF34" i="1"/>
  <c r="AF20" i="1"/>
  <c r="AJ13" i="1" s="1"/>
  <c r="AF45" i="1"/>
  <c r="AE46" i="1"/>
  <c r="AG46" i="1"/>
  <c r="AJ46" i="1" s="1"/>
  <c r="AF90" i="1" s="1"/>
  <c r="AF58" i="1" l="1"/>
  <c r="AF86" i="1"/>
  <c r="AF51" i="1"/>
  <c r="AF65" i="1"/>
  <c r="AF79" i="1"/>
  <c r="AF72" i="1"/>
  <c r="AF56" i="1"/>
  <c r="AF63" i="1"/>
  <c r="AF70" i="1"/>
  <c r="AF77" i="1"/>
  <c r="AF49" i="1"/>
  <c r="AF84" i="1"/>
  <c r="AF74" i="1"/>
  <c r="AF60" i="1"/>
  <c r="AF53" i="1"/>
  <c r="AF81" i="1"/>
  <c r="AF67" i="1"/>
  <c r="AF88" i="1"/>
  <c r="AF64" i="1"/>
  <c r="AF50" i="1"/>
  <c r="AF78" i="1"/>
  <c r="AF71" i="1"/>
  <c r="AF57" i="1"/>
  <c r="AF85" i="1"/>
  <c r="AF83" i="1"/>
  <c r="AF46" i="1" l="1"/>
  <c r="AF69" i="1"/>
  <c r="AF76" i="1"/>
  <c r="AF62" i="1"/>
  <c r="AF55" i="1"/>
  <c r="AF48" i="1"/>
  <c r="AF40" i="1" l="1"/>
  <c r="AF26" i="1"/>
  <c r="AF19" i="1"/>
  <c r="AJ12" i="1" s="1"/>
  <c r="AF33" i="1"/>
  <c r="AF68" i="1"/>
  <c r="AF89" i="1"/>
  <c r="AF75" i="1"/>
  <c r="AF82" i="1"/>
  <c r="AF54" i="1"/>
  <c r="AF47" i="1"/>
  <c r="AF61" i="1"/>
  <c r="AF16" i="1"/>
  <c r="AF23" i="1"/>
  <c r="AF30" i="1"/>
  <c r="AF37" i="1"/>
  <c r="AF44" i="1"/>
  <c r="AF52" i="1"/>
  <c r="AF59" i="1"/>
  <c r="AF66" i="1"/>
  <c r="AF73" i="1"/>
  <c r="AF80" i="1"/>
  <c r="AF87" i="1"/>
  <c r="AM9" i="1" l="1"/>
  <c r="AF15" i="1"/>
  <c r="AL16" i="1" s="1"/>
  <c r="AM16" i="1" s="1"/>
  <c r="AM14" i="1"/>
  <c r="AM8" i="1"/>
  <c r="AM7" i="1"/>
  <c r="AM15" i="1"/>
  <c r="AF14" i="1"/>
  <c r="AM13" i="1"/>
  <c r="AM12" i="1"/>
  <c r="AM11" i="1"/>
  <c r="AM10" i="1"/>
  <c r="F93" i="1" l="1"/>
  <c r="I93" i="1" s="1"/>
  <c r="L93" i="1" s="1"/>
  <c r="O93" i="1" s="1"/>
  <c r="R93" i="1" s="1"/>
  <c r="G121" i="1"/>
  <c r="J121" i="1" s="1"/>
  <c r="M121" i="1" s="1"/>
  <c r="P121" i="1" s="1"/>
  <c r="S121" i="1" s="1"/>
  <c r="F37" i="1"/>
  <c r="I37" i="1" s="1"/>
  <c r="L37" i="1" s="1"/>
  <c r="O37" i="1" s="1"/>
  <c r="R37" i="1" s="1"/>
  <c r="G65" i="1"/>
  <c r="D58" i="1" s="1"/>
  <c r="AJ7" i="1"/>
  <c r="AH8" i="1"/>
  <c r="AJ8" i="1"/>
  <c r="AH12" i="1"/>
  <c r="AI12" i="1" s="1"/>
  <c r="AH9" i="1"/>
  <c r="AI9" i="1" s="1"/>
  <c r="AJ9" i="1"/>
  <c r="AH10" i="1"/>
  <c r="AI10" i="1" s="1"/>
  <c r="AJ10" i="1"/>
  <c r="AH11" i="1"/>
  <c r="AI11" i="1" s="1"/>
  <c r="AJ11" i="1"/>
  <c r="AN11" i="1" s="1"/>
  <c r="AN12" i="1" s="1"/>
  <c r="AN13" i="1" s="1"/>
  <c r="AN14" i="1" s="1"/>
  <c r="AN15" i="1" s="1"/>
  <c r="AN16" i="1" s="1"/>
  <c r="C86" i="1" l="1"/>
  <c r="D114" i="1"/>
  <c r="C30" i="1"/>
  <c r="D87" i="1"/>
  <c r="D31" i="1"/>
  <c r="E59" i="1"/>
  <c r="J65" i="1"/>
  <c r="M65" i="1" s="1"/>
  <c r="P65" i="1" s="1"/>
  <c r="S65" i="1" s="1"/>
  <c r="E115" i="1"/>
  <c r="AI8" i="1"/>
  <c r="F1" i="1" s="1"/>
  <c r="I1" i="1" l="1"/>
  <c r="F9" i="1"/>
  <c r="L1" i="1" l="1"/>
  <c r="I9" i="1"/>
  <c r="O1" i="1" l="1"/>
  <c r="L9" i="1"/>
  <c r="R1" i="1" l="1"/>
  <c r="R9" i="1" s="1"/>
  <c r="O9" i="1"/>
</calcChain>
</file>

<file path=xl/sharedStrings.xml><?xml version="1.0" encoding="utf-8"?>
<sst xmlns="http://schemas.openxmlformats.org/spreadsheetml/2006/main" count="308" uniqueCount="37">
  <si>
    <t>時限</t>
    <rPh sb="0" eb="2">
      <t>ジゲン</t>
    </rPh>
    <phoneticPr fontId="1"/>
  </si>
  <si>
    <t>時間</t>
    <rPh sb="0" eb="2">
      <t>ジカン</t>
    </rPh>
    <phoneticPr fontId="1"/>
  </si>
  <si>
    <t>月曜日（く）</t>
    <rPh sb="0" eb="3">
      <t>ゲツヨウビ</t>
    </rPh>
    <phoneticPr fontId="1"/>
  </si>
  <si>
    <t>火曜日（感）</t>
    <rPh sb="0" eb="3">
      <t>カヨウビ</t>
    </rPh>
    <rPh sb="4" eb="5">
      <t>カン</t>
    </rPh>
    <phoneticPr fontId="1"/>
  </si>
  <si>
    <t>水曜日（く・感）</t>
    <rPh sb="0" eb="3">
      <t>スイヨウビ</t>
    </rPh>
    <rPh sb="6" eb="7">
      <t>カン</t>
    </rPh>
    <phoneticPr fontId="1"/>
  </si>
  <si>
    <t>木曜日（く）</t>
    <rPh sb="0" eb="3">
      <t>モクヨウビ</t>
    </rPh>
    <phoneticPr fontId="1"/>
  </si>
  <si>
    <t>金曜日（感）</t>
    <rPh sb="0" eb="3">
      <t>キンヨウビ</t>
    </rPh>
    <rPh sb="4" eb="5">
      <t>カン</t>
    </rPh>
    <phoneticPr fontId="1"/>
  </si>
  <si>
    <t>TAO時間割</t>
    <rPh sb="3" eb="6">
      <t>ジカンワリ</t>
    </rPh>
    <phoneticPr fontId="1"/>
  </si>
  <si>
    <t>週</t>
    <rPh sb="0" eb="1">
      <t>シュウ</t>
    </rPh>
    <phoneticPr fontId="1"/>
  </si>
  <si>
    <t>9：00～9：15</t>
  </si>
  <si>
    <t>9：15～10：00</t>
  </si>
  <si>
    <t>10：10～11：00</t>
  </si>
  <si>
    <t>11：10～12：00</t>
  </si>
  <si>
    <t>12：00～12：50</t>
  </si>
  <si>
    <t>13：00～13：50</t>
  </si>
  <si>
    <t>14：00～15：00</t>
    <phoneticPr fontId="1"/>
  </si>
  <si>
    <t>15：00～15：30</t>
    <phoneticPr fontId="1"/>
  </si>
  <si>
    <t>15：30～16：00</t>
    <phoneticPr fontId="1"/>
  </si>
  <si>
    <t>昼食</t>
    <rPh sb="0" eb="1">
      <t>ヒル</t>
    </rPh>
    <rPh sb="1" eb="2">
      <t>ショク</t>
    </rPh>
    <phoneticPr fontId="1"/>
  </si>
  <si>
    <t>自由課題</t>
    <rPh sb="0" eb="2">
      <t>ジユウ</t>
    </rPh>
    <rPh sb="2" eb="4">
      <t>カダイ</t>
    </rPh>
    <phoneticPr fontId="1"/>
  </si>
  <si>
    <t>清掃</t>
    <rPh sb="0" eb="2">
      <t>セイソウ</t>
    </rPh>
    <phoneticPr fontId="1"/>
  </si>
  <si>
    <t>朝のHＲ</t>
    <phoneticPr fontId="1"/>
  </si>
  <si>
    <t>帰りのＨＲ</t>
  </si>
  <si>
    <t>帰りのＨＲ</t>
    <phoneticPr fontId="1"/>
  </si>
  <si>
    <t>緑＝トップスター</t>
    <rPh sb="0" eb="1">
      <t>ミドリ</t>
    </rPh>
    <phoneticPr fontId="1"/>
  </si>
  <si>
    <t>赤＝ちゃっぷりん</t>
    <rPh sb="0" eb="1">
      <t>アカ</t>
    </rPh>
    <phoneticPr fontId="1"/>
  </si>
  <si>
    <t>習字</t>
    <rPh sb="0" eb="2">
      <t>シュウジ</t>
    </rPh>
    <phoneticPr fontId="1"/>
  </si>
  <si>
    <t>籐芸</t>
    <rPh sb="0" eb="1">
      <t>トウ</t>
    </rPh>
    <rPh sb="1" eb="2">
      <t>ゲイ</t>
    </rPh>
    <phoneticPr fontId="1"/>
  </si>
  <si>
    <t>黄＝北沢さん、折山さん</t>
    <rPh sb="0" eb="1">
      <t>キ</t>
    </rPh>
    <rPh sb="2" eb="4">
      <t>キタザワ</t>
    </rPh>
    <rPh sb="7" eb="9">
      <t>オリヤマ</t>
    </rPh>
    <phoneticPr fontId="1"/>
  </si>
  <si>
    <t>手話</t>
    <rPh sb="0" eb="2">
      <t>シュワ</t>
    </rPh>
    <phoneticPr fontId="1"/>
  </si>
  <si>
    <t>青＝折山さん</t>
    <rPh sb="0" eb="1">
      <t>アオ</t>
    </rPh>
    <rPh sb="2" eb="4">
      <t>オリヤマ</t>
    </rPh>
    <phoneticPr fontId="1"/>
  </si>
  <si>
    <t>紫=林さん</t>
    <rPh sb="0" eb="1">
      <t>ムラサキ</t>
    </rPh>
    <rPh sb="2" eb="3">
      <t>ハヤシ</t>
    </rPh>
    <phoneticPr fontId="1"/>
  </si>
  <si>
    <t>作業</t>
    <rPh sb="0" eb="2">
      <t>サギョウ</t>
    </rPh>
    <phoneticPr fontId="1"/>
  </si>
  <si>
    <t>視野</t>
    <rPh sb="0" eb="2">
      <t>シヤ</t>
    </rPh>
    <phoneticPr fontId="1"/>
  </si>
  <si>
    <t>基礎（計算）</t>
    <rPh sb="0" eb="2">
      <t>キソ</t>
    </rPh>
    <rPh sb="3" eb="5">
      <t>ケイサン</t>
    </rPh>
    <phoneticPr fontId="1"/>
  </si>
  <si>
    <t>基礎（国語）</t>
    <rPh sb="0" eb="2">
      <t>キソ</t>
    </rPh>
    <rPh sb="3" eb="5">
      <t>コクゴ</t>
    </rPh>
    <phoneticPr fontId="1"/>
  </si>
  <si>
    <t>春分の日</t>
    <rPh sb="0" eb="2">
      <t>シュンブン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</si>
</sst>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"/>
    <numFmt numFmtId="177" formatCode="m&quot;月&quot;d&quot;日&quot;;@"/>
    <numFmt numFmtId="178" formatCode="[$-411]ggge&quot;年&quot;"/>
    <numFmt numFmtId="179" formatCode="[$-411]m&quot;月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72"/>
      <color theme="1"/>
      <name val="ＭＳ Ｐゴシック"/>
      <family val="2"/>
      <charset val="128"/>
      <scheme val="minor"/>
    </font>
    <font>
      <sz val="7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/>
      <right/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7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79" fontId="8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4" fillId="0" borderId="0" xfId="0" applyFont="1" applyBorder="1" applyAlignment="1">
      <alignment vertical="center" textRotation="255"/>
    </xf>
    <xf numFmtId="0" fontId="13" fillId="0" borderId="0" xfId="0" applyFont="1" applyBorder="1" applyAlignment="1">
      <alignment vertical="center" textRotation="255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2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11" xfId="0" applyFont="1" applyBorder="1" applyAlignment="1">
      <alignment horizontal="center" vertical="top" textRotation="255" indent="5"/>
    </xf>
    <xf numFmtId="0" fontId="17" fillId="0" borderId="12" xfId="0" applyFont="1" applyBorder="1" applyAlignment="1">
      <alignment horizontal="center" vertical="top" textRotation="255" indent="5"/>
    </xf>
    <xf numFmtId="0" fontId="17" fillId="0" borderId="13" xfId="0" applyFont="1" applyBorder="1" applyAlignment="1">
      <alignment horizontal="center" vertical="top" textRotation="255" indent="5"/>
    </xf>
    <xf numFmtId="0" fontId="17" fillId="0" borderId="22" xfId="0" applyFont="1" applyBorder="1" applyAlignment="1">
      <alignment horizontal="center" vertical="top" textRotation="255" indent="5"/>
    </xf>
    <xf numFmtId="0" fontId="17" fillId="0" borderId="0" xfId="0" applyFont="1" applyBorder="1" applyAlignment="1">
      <alignment horizontal="center" vertical="top" textRotation="255" indent="5"/>
    </xf>
    <xf numFmtId="0" fontId="17" fillId="0" borderId="23" xfId="0" applyFont="1" applyBorder="1" applyAlignment="1">
      <alignment horizontal="center" vertical="top" textRotation="255" indent="5"/>
    </xf>
    <xf numFmtId="0" fontId="17" fillId="0" borderId="14" xfId="0" applyFont="1" applyBorder="1" applyAlignment="1">
      <alignment horizontal="center" vertical="top" textRotation="255" indent="5"/>
    </xf>
    <xf numFmtId="0" fontId="17" fillId="0" borderId="15" xfId="0" applyFont="1" applyBorder="1" applyAlignment="1">
      <alignment horizontal="center" vertical="top" textRotation="255" indent="5"/>
    </xf>
    <xf numFmtId="0" fontId="17" fillId="0" borderId="16" xfId="0" applyFont="1" applyBorder="1" applyAlignment="1">
      <alignment horizontal="center" vertical="top" textRotation="255" indent="5"/>
    </xf>
  </cellXfs>
  <cellStyles count="1">
    <cellStyle name="標準" xfId="0" builtinId="0"/>
  </cellStyles>
  <dxfs count="5"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  <dxf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D$1" lockText="1"/>
</file>

<file path=xl/ctrlProps/ctrlProp2.xml><?xml version="1.0" encoding="utf-8"?>
<formControlPr xmlns="http://schemas.microsoft.com/office/spreadsheetml/2009/9/main" objectType="Spin" dx="16" fmlaLink="$AI$2" max="30000" min="2015" page="10" val="2017"/>
</file>

<file path=xl/ctrlProps/ctrlProp3.xml><?xml version="1.0" encoding="utf-8"?>
<formControlPr xmlns="http://schemas.microsoft.com/office/spreadsheetml/2009/9/main" objectType="Spin" dx="16" fmlaLink="$AI$3" max="12" min="1" page="10" val="2"/>
</file>

<file path=xl/ctrlProps/ctrlProp4.xml><?xml version="1.0" encoding="utf-8"?>
<formControlPr xmlns="http://schemas.microsoft.com/office/spreadsheetml/2009/9/main" objectType="CheckBox" checked="Checked" fmlaLink="$D$1" lockText="1"/>
</file>

<file path=xl/ctrlProps/ctrlProp5.xml><?xml version="1.0" encoding="utf-8"?>
<formControlPr xmlns="http://schemas.microsoft.com/office/spreadsheetml/2009/9/main" objectType="CheckBox" checked="Checked" fmlaLink="$D$1" lockText="1"/>
</file>

<file path=xl/ctrlProps/ctrlProp6.xml><?xml version="1.0" encoding="utf-8"?>
<formControlPr xmlns="http://schemas.microsoft.com/office/spreadsheetml/2009/9/main" objectType="CheckBox" checked="Checked" fmlaLink="$D$1" lockText="1"/>
</file>

<file path=xl/ctrlProps/ctrlProp7.xml><?xml version="1.0" encoding="utf-8"?>
<formControlPr xmlns="http://schemas.microsoft.com/office/spreadsheetml/2009/9/main" objectType="CheckBox" checked="Checked" fmlaLink="$D$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7</xdr:row>
          <xdr:rowOff>190500</xdr:rowOff>
        </xdr:from>
        <xdr:to>
          <xdr:col>3</xdr:col>
          <xdr:colOff>485775</xdr:colOff>
          <xdr:row>8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1</xdr:row>
          <xdr:rowOff>38100</xdr:rowOff>
        </xdr:from>
        <xdr:to>
          <xdr:col>0</xdr:col>
          <xdr:colOff>333375</xdr:colOff>
          <xdr:row>1</xdr:row>
          <xdr:rowOff>285750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2</xdr:row>
          <xdr:rowOff>28575</xdr:rowOff>
        </xdr:from>
        <xdr:to>
          <xdr:col>0</xdr:col>
          <xdr:colOff>333375</xdr:colOff>
          <xdr:row>2</xdr:row>
          <xdr:rowOff>276225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33</xdr:row>
          <xdr:rowOff>142875</xdr:rowOff>
        </xdr:from>
        <xdr:to>
          <xdr:col>3</xdr:col>
          <xdr:colOff>485775</xdr:colOff>
          <xdr:row>34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59</xdr:row>
          <xdr:rowOff>133350</xdr:rowOff>
        </xdr:from>
        <xdr:to>
          <xdr:col>4</xdr:col>
          <xdr:colOff>428625</xdr:colOff>
          <xdr:row>60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85</xdr:row>
          <xdr:rowOff>95250</xdr:rowOff>
        </xdr:from>
        <xdr:to>
          <xdr:col>3</xdr:col>
          <xdr:colOff>485775</xdr:colOff>
          <xdr:row>86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111</xdr:row>
          <xdr:rowOff>57150</xdr:rowOff>
        </xdr:from>
        <xdr:to>
          <xdr:col>4</xdr:col>
          <xdr:colOff>428625</xdr:colOff>
          <xdr:row>111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日付表示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140"/>
  <sheetViews>
    <sheetView tabSelected="1" topLeftCell="A2" zoomScale="90" zoomScaleNormal="90" workbookViewId="0">
      <selection activeCell="AO130" sqref="AO130"/>
    </sheetView>
  </sheetViews>
  <sheetFormatPr defaultColWidth="5.625" defaultRowHeight="26.25" customHeight="1" x14ac:dyDescent="0.15"/>
  <cols>
    <col min="1" max="1" width="5" style="16" customWidth="1"/>
    <col min="2" max="2" width="9.25" customWidth="1"/>
    <col min="3" max="20" width="6.5" customWidth="1"/>
    <col min="22" max="29" width="0" hidden="1" customWidth="1"/>
    <col min="30" max="34" width="5.625" hidden="1" customWidth="1"/>
    <col min="35" max="35" width="14.25" hidden="1" customWidth="1"/>
    <col min="36" max="36" width="5" hidden="1" customWidth="1"/>
    <col min="37" max="37" width="5.375" hidden="1" customWidth="1"/>
    <col min="38" max="40" width="8.75" hidden="1" customWidth="1"/>
    <col min="41" max="42" width="8.75" customWidth="1"/>
  </cols>
  <sheetData>
    <row r="1" spans="2:40" ht="26.25" hidden="1" customHeight="1" x14ac:dyDescent="0.15">
      <c r="D1" s="5" t="b">
        <v>1</v>
      </c>
      <c r="F1" s="69">
        <f>VLOOKUP(D3,$AH$8:$AI$12,2,0)</f>
        <v>42786</v>
      </c>
      <c r="G1" s="69"/>
      <c r="H1" s="69"/>
      <c r="I1" s="69">
        <f>F1+1</f>
        <v>42787</v>
      </c>
      <c r="J1" s="69"/>
      <c r="K1" s="69"/>
      <c r="L1" s="74">
        <f t="shared" ref="L1" si="0">I1+1</f>
        <v>42788</v>
      </c>
      <c r="M1" s="75"/>
      <c r="N1" s="76"/>
      <c r="O1" s="74">
        <f t="shared" ref="O1" si="1">L1+1</f>
        <v>42789</v>
      </c>
      <c r="P1" s="75"/>
      <c r="Q1" s="76"/>
      <c r="R1" s="74">
        <f t="shared" ref="R1" si="2">O1+1</f>
        <v>42790</v>
      </c>
      <c r="S1" s="75"/>
      <c r="T1" s="76"/>
    </row>
    <row r="2" spans="2:40" ht="26.25" customHeight="1" x14ac:dyDescent="0.15">
      <c r="B2" s="12">
        <f>DATE(AI2,AI3,1)</f>
        <v>42767</v>
      </c>
      <c r="C2" s="71">
        <f>B2</f>
        <v>42767</v>
      </c>
      <c r="D2" s="71"/>
      <c r="E2" s="71"/>
      <c r="AI2" s="1">
        <v>2017</v>
      </c>
    </row>
    <row r="3" spans="2:40" ht="26.25" customHeight="1" x14ac:dyDescent="0.15">
      <c r="B3" s="13">
        <f>B2</f>
        <v>42767</v>
      </c>
      <c r="D3" s="15">
        <v>3</v>
      </c>
      <c r="E3" t="s">
        <v>8</v>
      </c>
      <c r="AI3" s="1">
        <v>2</v>
      </c>
    </row>
    <row r="5" spans="2:40" ht="26.25" customHeight="1" x14ac:dyDescent="0.15">
      <c r="C5" s="71"/>
      <c r="D5" s="71"/>
      <c r="E5" s="71"/>
      <c r="I5" s="63" t="s">
        <v>7</v>
      </c>
      <c r="J5" s="64"/>
      <c r="K5" s="64"/>
      <c r="L5" s="64"/>
      <c r="M5" s="64"/>
      <c r="N5" s="64"/>
    </row>
    <row r="6" spans="2:40" ht="26.25" customHeight="1" x14ac:dyDescent="0.15">
      <c r="C6" s="7"/>
      <c r="D6" s="7"/>
      <c r="E6" s="7"/>
      <c r="I6" s="3"/>
      <c r="J6" s="4"/>
      <c r="K6" s="4"/>
      <c r="L6" s="4"/>
      <c r="M6" s="4"/>
    </row>
    <row r="7" spans="2:40" ht="26.25" customHeight="1" x14ac:dyDescent="0.15">
      <c r="C7" s="7"/>
      <c r="D7" s="7"/>
      <c r="E7" s="65" t="s">
        <v>24</v>
      </c>
      <c r="F7" s="66"/>
      <c r="G7" s="67"/>
      <c r="H7" s="60" t="s">
        <v>30</v>
      </c>
      <c r="I7" s="61"/>
      <c r="J7" s="62"/>
      <c r="K7" s="53" t="s">
        <v>28</v>
      </c>
      <c r="L7" s="54"/>
      <c r="M7" s="54"/>
      <c r="N7" s="55"/>
      <c r="O7" s="56" t="s">
        <v>31</v>
      </c>
      <c r="P7" s="57"/>
      <c r="Q7" s="58"/>
      <c r="R7" s="68" t="s">
        <v>25</v>
      </c>
      <c r="S7" s="68"/>
      <c r="T7" s="68"/>
      <c r="AJ7" s="1">
        <f>IF($AF$14&gt;=AK7,AK7,"")</f>
        <v>1</v>
      </c>
      <c r="AK7" s="1">
        <v>1</v>
      </c>
      <c r="AL7" s="1">
        <v>1</v>
      </c>
      <c r="AM7" s="14">
        <f>IF(AL7="","",VLOOKUP(AL7,$AF$16:$AI$90,3,0))</f>
        <v>6</v>
      </c>
      <c r="AN7" s="17">
        <v>1</v>
      </c>
    </row>
    <row r="8" spans="2:40" ht="26.25" customHeight="1" x14ac:dyDescent="0.15">
      <c r="AG8" s="1">
        <v>1</v>
      </c>
      <c r="AH8">
        <f>IF($AF$14&gt;=AG8,AG8,"")</f>
        <v>1</v>
      </c>
      <c r="AI8">
        <f>IF(AH8="","",VLOOKUP(AH8,$AF$16:$AI$46,4,0))</f>
        <v>42772</v>
      </c>
      <c r="AJ8" s="1">
        <f t="shared" ref="AJ8:AJ11" si="3">IF($AF$14&gt;=AK8,AK8,"")</f>
        <v>2</v>
      </c>
      <c r="AK8" s="1">
        <v>2</v>
      </c>
      <c r="AL8" s="1">
        <v>2</v>
      </c>
      <c r="AM8" s="14">
        <f>IF(AL8="","",VLOOKUP(AL8,$AF$16:$AI$83,4,0))</f>
        <v>42779</v>
      </c>
      <c r="AN8" s="17">
        <v>2</v>
      </c>
    </row>
    <row r="9" spans="2:40" ht="26.25" customHeight="1" x14ac:dyDescent="0.15">
      <c r="C9" s="77"/>
      <c r="D9" s="77"/>
      <c r="E9" s="77"/>
      <c r="F9" s="59">
        <f>IF($D$1=TRUE,F1,"")</f>
        <v>42786</v>
      </c>
      <c r="G9" s="59"/>
      <c r="H9" s="59"/>
      <c r="I9" s="48">
        <f t="shared" ref="I9" si="4">IF($D$1=TRUE,I1,"")</f>
        <v>42787</v>
      </c>
      <c r="J9" s="49"/>
      <c r="K9" s="50"/>
      <c r="L9" s="48">
        <f t="shared" ref="L9" si="5">IF($D$1=TRUE,L1,"")</f>
        <v>42788</v>
      </c>
      <c r="M9" s="49"/>
      <c r="N9" s="50"/>
      <c r="O9" s="48">
        <f t="shared" ref="O9" si="6">IF($D$1=TRUE,O1,"")</f>
        <v>42789</v>
      </c>
      <c r="P9" s="49"/>
      <c r="Q9" s="50"/>
      <c r="R9" s="48">
        <f t="shared" ref="R9" si="7">IF($D$1=TRUE,R1,"")</f>
        <v>42790</v>
      </c>
      <c r="S9" s="49"/>
      <c r="T9" s="50"/>
      <c r="AG9" s="1">
        <v>2</v>
      </c>
      <c r="AH9">
        <f t="shared" ref="AH9:AH12" si="8">IF($AF$14&gt;=AG9,AG9,"")</f>
        <v>2</v>
      </c>
      <c r="AI9">
        <f t="shared" ref="AI9:AI12" si="9">IF(AH9="","",VLOOKUP(AH9,$AF$16:$AI$46,4,0))</f>
        <v>42779</v>
      </c>
      <c r="AJ9" s="1">
        <f t="shared" si="3"/>
        <v>3</v>
      </c>
      <c r="AK9" s="1">
        <v>3</v>
      </c>
      <c r="AL9" s="1">
        <v>3</v>
      </c>
      <c r="AM9" s="14">
        <f t="shared" ref="AM9:AM17" si="10">IF(AL9="","",VLOOKUP(AL9,$AF$16:$AI$83,4,0))</f>
        <v>42786</v>
      </c>
      <c r="AN9" s="17">
        <v>3</v>
      </c>
    </row>
    <row r="10" spans="2:40" ht="26.25" customHeight="1" x14ac:dyDescent="0.15">
      <c r="C10" s="2" t="s">
        <v>0</v>
      </c>
      <c r="D10" s="72" t="s">
        <v>1</v>
      </c>
      <c r="E10" s="72"/>
      <c r="F10" s="47" t="s">
        <v>2</v>
      </c>
      <c r="G10" s="47"/>
      <c r="H10" s="47"/>
      <c r="I10" s="47" t="s">
        <v>3</v>
      </c>
      <c r="J10" s="47"/>
      <c r="K10" s="47"/>
      <c r="L10" s="47" t="s">
        <v>4</v>
      </c>
      <c r="M10" s="47"/>
      <c r="N10" s="47"/>
      <c r="O10" s="47" t="s">
        <v>5</v>
      </c>
      <c r="P10" s="47"/>
      <c r="Q10" s="47"/>
      <c r="R10" s="47" t="s">
        <v>6</v>
      </c>
      <c r="S10" s="47"/>
      <c r="T10" s="47"/>
      <c r="AG10" s="1">
        <v>3</v>
      </c>
      <c r="AH10">
        <f t="shared" si="8"/>
        <v>3</v>
      </c>
      <c r="AI10">
        <f t="shared" si="9"/>
        <v>42786</v>
      </c>
      <c r="AJ10" s="1">
        <f t="shared" si="3"/>
        <v>4</v>
      </c>
      <c r="AK10" s="1">
        <v>4</v>
      </c>
      <c r="AL10" s="1">
        <v>4</v>
      </c>
      <c r="AM10" s="14">
        <f t="shared" si="10"/>
        <v>42793</v>
      </c>
      <c r="AN10" s="17">
        <v>4</v>
      </c>
    </row>
    <row r="11" spans="2:40" ht="26.25" customHeight="1" x14ac:dyDescent="0.15">
      <c r="C11" s="70"/>
      <c r="D11" s="69" t="s">
        <v>9</v>
      </c>
      <c r="E11" s="69"/>
      <c r="F11" s="40" t="s">
        <v>21</v>
      </c>
      <c r="G11" s="41"/>
      <c r="H11" s="42"/>
      <c r="I11" s="40" t="s">
        <v>21</v>
      </c>
      <c r="J11" s="41"/>
      <c r="K11" s="42"/>
      <c r="L11" s="40" t="s">
        <v>21</v>
      </c>
      <c r="M11" s="41"/>
      <c r="N11" s="42"/>
      <c r="O11" s="40" t="s">
        <v>21</v>
      </c>
      <c r="P11" s="41"/>
      <c r="Q11" s="42"/>
      <c r="R11" s="51" t="s">
        <v>21</v>
      </c>
      <c r="S11" s="51"/>
      <c r="T11" s="51"/>
      <c r="AG11" s="1">
        <v>4</v>
      </c>
      <c r="AH11">
        <f t="shared" si="8"/>
        <v>4</v>
      </c>
      <c r="AI11">
        <f t="shared" si="9"/>
        <v>42793</v>
      </c>
      <c r="AJ11" s="1" t="str">
        <f t="shared" si="3"/>
        <v/>
      </c>
      <c r="AK11" s="1">
        <v>5</v>
      </c>
      <c r="AL11" s="1">
        <v>5</v>
      </c>
      <c r="AM11" s="14">
        <f t="shared" si="10"/>
        <v>42800</v>
      </c>
      <c r="AN11" s="17">
        <f>IF(AJ11="",1,5)</f>
        <v>1</v>
      </c>
    </row>
    <row r="12" spans="2:40" ht="26.25" customHeight="1" x14ac:dyDescent="0.15">
      <c r="C12" s="70"/>
      <c r="D12" s="69"/>
      <c r="E12" s="69"/>
      <c r="F12" s="43"/>
      <c r="G12" s="44"/>
      <c r="H12" s="45"/>
      <c r="I12" s="43"/>
      <c r="J12" s="44"/>
      <c r="K12" s="45"/>
      <c r="L12" s="43"/>
      <c r="M12" s="44"/>
      <c r="N12" s="45"/>
      <c r="O12" s="43"/>
      <c r="P12" s="44"/>
      <c r="Q12" s="45"/>
      <c r="R12" s="51"/>
      <c r="S12" s="51"/>
      <c r="T12" s="51"/>
      <c r="AG12" s="1">
        <v>5</v>
      </c>
      <c r="AH12" t="str">
        <f t="shared" si="8"/>
        <v/>
      </c>
      <c r="AI12" t="str">
        <f t="shared" si="9"/>
        <v/>
      </c>
      <c r="AJ12" s="1" t="str">
        <f t="shared" ref="AJ12:AJ15" si="11">IF(AF19&lt;=AK12,AK12,"")</f>
        <v/>
      </c>
      <c r="AK12" s="1">
        <v>6</v>
      </c>
      <c r="AL12" s="1">
        <v>6</v>
      </c>
      <c r="AM12" s="14">
        <f t="shared" si="10"/>
        <v>42807</v>
      </c>
      <c r="AN12" s="17">
        <f>IF(AN11=1,2,1)</f>
        <v>2</v>
      </c>
    </row>
    <row r="13" spans="2:40" ht="26.25" customHeight="1" x14ac:dyDescent="0.15">
      <c r="C13" s="70">
        <v>1</v>
      </c>
      <c r="D13" s="73" t="s">
        <v>10</v>
      </c>
      <c r="E13" s="69"/>
      <c r="F13" s="46" t="s">
        <v>27</v>
      </c>
      <c r="G13" s="46"/>
      <c r="H13" s="46"/>
      <c r="I13" s="52" t="s">
        <v>29</v>
      </c>
      <c r="J13" s="52"/>
      <c r="K13" s="52"/>
      <c r="L13" s="39" t="s">
        <v>33</v>
      </c>
      <c r="M13" s="39"/>
      <c r="N13" s="39"/>
      <c r="O13" s="46" t="s">
        <v>27</v>
      </c>
      <c r="P13" s="46"/>
      <c r="Q13" s="46"/>
      <c r="R13" s="39" t="s">
        <v>35</v>
      </c>
      <c r="S13" s="39"/>
      <c r="T13" s="39"/>
      <c r="AJ13" s="1" t="str">
        <f t="shared" si="11"/>
        <v/>
      </c>
      <c r="AK13" s="1">
        <v>7</v>
      </c>
      <c r="AL13" s="1">
        <v>7</v>
      </c>
      <c r="AM13" s="14">
        <f t="shared" si="10"/>
        <v>42814</v>
      </c>
      <c r="AN13" s="17">
        <f>AN12+1</f>
        <v>3</v>
      </c>
    </row>
    <row r="14" spans="2:40" ht="26.25" customHeight="1" x14ac:dyDescent="0.15">
      <c r="C14" s="70"/>
      <c r="D14" s="69"/>
      <c r="E14" s="69"/>
      <c r="F14" s="46"/>
      <c r="G14" s="46"/>
      <c r="H14" s="46"/>
      <c r="I14" s="52"/>
      <c r="J14" s="52"/>
      <c r="K14" s="52"/>
      <c r="L14" s="39"/>
      <c r="M14" s="39"/>
      <c r="N14" s="39"/>
      <c r="O14" s="46"/>
      <c r="P14" s="46"/>
      <c r="Q14" s="46"/>
      <c r="R14" s="39"/>
      <c r="S14" s="39"/>
      <c r="T14" s="39"/>
      <c r="AF14" s="1">
        <f>MAX(AF16:AF46)</f>
        <v>4</v>
      </c>
      <c r="AJ14" s="1">
        <f t="shared" si="11"/>
        <v>8</v>
      </c>
      <c r="AK14" s="1">
        <v>8</v>
      </c>
      <c r="AL14" s="1">
        <v>8</v>
      </c>
      <c r="AM14" s="14">
        <f t="shared" si="10"/>
        <v>42821</v>
      </c>
      <c r="AN14" s="17">
        <f t="shared" ref="AN14:AN16" si="12">AN13+1</f>
        <v>4</v>
      </c>
    </row>
    <row r="15" spans="2:40" ht="26.25" customHeight="1" x14ac:dyDescent="0.15">
      <c r="C15" s="70">
        <v>2</v>
      </c>
      <c r="D15" s="69" t="s">
        <v>11</v>
      </c>
      <c r="E15" s="69"/>
      <c r="F15" s="46" t="s">
        <v>27</v>
      </c>
      <c r="G15" s="46"/>
      <c r="H15" s="46"/>
      <c r="I15" s="52" t="s">
        <v>29</v>
      </c>
      <c r="J15" s="52"/>
      <c r="K15" s="52"/>
      <c r="L15" s="39" t="s">
        <v>33</v>
      </c>
      <c r="M15" s="39"/>
      <c r="N15" s="39"/>
      <c r="O15" s="46" t="s">
        <v>27</v>
      </c>
      <c r="P15" s="46"/>
      <c r="Q15" s="46"/>
      <c r="R15" s="39" t="s">
        <v>33</v>
      </c>
      <c r="S15" s="39"/>
      <c r="T15" s="39"/>
      <c r="AF15" s="1">
        <f>MAX(AF16:AF83)</f>
        <v>9</v>
      </c>
      <c r="AJ15" s="1" t="str">
        <f t="shared" si="11"/>
        <v/>
      </c>
      <c r="AK15" s="1">
        <v>9</v>
      </c>
      <c r="AL15" s="1">
        <v>9</v>
      </c>
      <c r="AM15" s="14">
        <f t="shared" si="10"/>
        <v>42828</v>
      </c>
      <c r="AN15" s="17">
        <f t="shared" si="12"/>
        <v>5</v>
      </c>
    </row>
    <row r="16" spans="2:40" ht="26.25" customHeight="1" x14ac:dyDescent="0.15">
      <c r="C16" s="70"/>
      <c r="D16" s="69"/>
      <c r="E16" s="69"/>
      <c r="F16" s="46"/>
      <c r="G16" s="46"/>
      <c r="H16" s="46"/>
      <c r="I16" s="52"/>
      <c r="J16" s="52"/>
      <c r="K16" s="52"/>
      <c r="L16" s="39"/>
      <c r="M16" s="39"/>
      <c r="N16" s="39"/>
      <c r="O16" s="46"/>
      <c r="P16" s="46"/>
      <c r="Q16" s="46"/>
      <c r="R16" s="39"/>
      <c r="S16" s="39"/>
      <c r="T16" s="39"/>
      <c r="AF16" t="str">
        <f>IF(AJ16=1,1,"")</f>
        <v/>
      </c>
      <c r="AG16" s="1" t="str">
        <f>TEXT(AI16,"aaa")</f>
        <v>水</v>
      </c>
      <c r="AH16" s="1">
        <v>1</v>
      </c>
      <c r="AI16" s="6">
        <f>C2</f>
        <v>42767</v>
      </c>
      <c r="AJ16" s="1" t="str">
        <f t="shared" ref="AJ16:AJ80" si="13">IF(AG16="月",1,"")</f>
        <v/>
      </c>
      <c r="AK16" s="1">
        <v>10</v>
      </c>
      <c r="AL16" s="1" t="str">
        <f>IF(AF15&gt;9,10,"")</f>
        <v/>
      </c>
      <c r="AM16" s="14" t="str">
        <f t="shared" si="10"/>
        <v/>
      </c>
      <c r="AN16" s="17">
        <f t="shared" si="12"/>
        <v>6</v>
      </c>
    </row>
    <row r="17" spans="1:39" ht="26.25" customHeight="1" x14ac:dyDescent="0.15">
      <c r="C17" s="70">
        <v>3</v>
      </c>
      <c r="D17" s="73" t="s">
        <v>12</v>
      </c>
      <c r="E17" s="69"/>
      <c r="F17" s="46" t="s">
        <v>27</v>
      </c>
      <c r="G17" s="46"/>
      <c r="H17" s="46"/>
      <c r="I17" s="24" t="s">
        <v>19</v>
      </c>
      <c r="J17" s="25"/>
      <c r="K17" s="26"/>
      <c r="L17" s="24" t="s">
        <v>34</v>
      </c>
      <c r="M17" s="25"/>
      <c r="N17" s="26"/>
      <c r="O17" s="46" t="s">
        <v>27</v>
      </c>
      <c r="P17" s="46"/>
      <c r="Q17" s="46"/>
      <c r="R17" s="24" t="s">
        <v>33</v>
      </c>
      <c r="S17" s="25"/>
      <c r="T17" s="26"/>
      <c r="AF17" s="1" t="str">
        <f>IF(AJ17="","",SUM($AJ$16:AJ17))</f>
        <v/>
      </c>
      <c r="AG17" s="1" t="str">
        <f t="shared" ref="AG17:AG80" si="14">TEXT(AI17,"aaa")</f>
        <v>木</v>
      </c>
      <c r="AH17" s="1">
        <v>2</v>
      </c>
      <c r="AI17" s="6">
        <f>AI16+1</f>
        <v>42768</v>
      </c>
      <c r="AJ17" s="1" t="str">
        <f t="shared" si="13"/>
        <v/>
      </c>
      <c r="AM17" t="str">
        <f t="shared" si="10"/>
        <v/>
      </c>
    </row>
    <row r="18" spans="1:39" ht="26.25" customHeight="1" x14ac:dyDescent="0.15">
      <c r="C18" s="70"/>
      <c r="D18" s="69"/>
      <c r="E18" s="69"/>
      <c r="F18" s="46"/>
      <c r="G18" s="46"/>
      <c r="H18" s="46"/>
      <c r="I18" s="27"/>
      <c r="J18" s="28"/>
      <c r="K18" s="29"/>
      <c r="L18" s="27"/>
      <c r="M18" s="28"/>
      <c r="N18" s="29"/>
      <c r="O18" s="46"/>
      <c r="P18" s="46"/>
      <c r="Q18" s="46"/>
      <c r="R18" s="27"/>
      <c r="S18" s="28"/>
      <c r="T18" s="29"/>
      <c r="AF18" s="1" t="str">
        <f>IF(AJ18="","",SUM($AJ$16:AJ18))</f>
        <v/>
      </c>
      <c r="AG18" s="1" t="str">
        <f t="shared" si="14"/>
        <v>金</v>
      </c>
      <c r="AH18" s="1">
        <v>3</v>
      </c>
      <c r="AI18" s="6">
        <f t="shared" ref="AI18:AI46" si="15">AI17+1</f>
        <v>42769</v>
      </c>
      <c r="AJ18" s="1" t="str">
        <f t="shared" si="13"/>
        <v/>
      </c>
    </row>
    <row r="19" spans="1:39" ht="26.25" customHeight="1" x14ac:dyDescent="0.15">
      <c r="C19" s="70"/>
      <c r="D19" s="69" t="s">
        <v>13</v>
      </c>
      <c r="E19" s="69"/>
      <c r="F19" s="51" t="s">
        <v>18</v>
      </c>
      <c r="G19" s="51"/>
      <c r="H19" s="51"/>
      <c r="I19" s="51" t="s">
        <v>18</v>
      </c>
      <c r="J19" s="51"/>
      <c r="K19" s="51"/>
      <c r="L19" s="51" t="s">
        <v>18</v>
      </c>
      <c r="M19" s="51"/>
      <c r="N19" s="51"/>
      <c r="O19" s="51" t="s">
        <v>18</v>
      </c>
      <c r="P19" s="51"/>
      <c r="Q19" s="51"/>
      <c r="R19" s="51" t="s">
        <v>18</v>
      </c>
      <c r="S19" s="51"/>
      <c r="T19" s="51"/>
      <c r="AF19" s="1" t="str">
        <f>IF(AJ19="","",SUM($AJ$16:AJ19))</f>
        <v/>
      </c>
      <c r="AG19" s="1" t="str">
        <f t="shared" si="14"/>
        <v>土</v>
      </c>
      <c r="AH19" s="1">
        <v>4</v>
      </c>
      <c r="AI19" s="6">
        <f t="shared" si="15"/>
        <v>42770</v>
      </c>
      <c r="AJ19" s="1" t="str">
        <f t="shared" si="13"/>
        <v/>
      </c>
    </row>
    <row r="20" spans="1:39" ht="26.25" customHeight="1" x14ac:dyDescent="0.15">
      <c r="C20" s="70"/>
      <c r="D20" s="69"/>
      <c r="E20" s="69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AF20" s="1" t="str">
        <f>IF(AJ20="","",SUM($AJ$16:AJ20))</f>
        <v/>
      </c>
      <c r="AG20" s="1" t="str">
        <f t="shared" si="14"/>
        <v>日</v>
      </c>
      <c r="AH20" s="1">
        <v>5</v>
      </c>
      <c r="AI20" s="6">
        <f t="shared" si="15"/>
        <v>42771</v>
      </c>
      <c r="AJ20" s="1" t="str">
        <f t="shared" si="13"/>
        <v/>
      </c>
    </row>
    <row r="21" spans="1:39" ht="26.25" customHeight="1" x14ac:dyDescent="0.15">
      <c r="C21" s="70">
        <v>4</v>
      </c>
      <c r="D21" s="69" t="s">
        <v>14</v>
      </c>
      <c r="E21" s="69"/>
      <c r="F21" s="30" t="s">
        <v>32</v>
      </c>
      <c r="G21" s="31"/>
      <c r="H21" s="32"/>
      <c r="I21" s="30" t="s">
        <v>32</v>
      </c>
      <c r="J21" s="31"/>
      <c r="K21" s="32"/>
      <c r="L21" s="30" t="s">
        <v>32</v>
      </c>
      <c r="M21" s="31"/>
      <c r="N21" s="32"/>
      <c r="O21" s="30" t="s">
        <v>32</v>
      </c>
      <c r="P21" s="31"/>
      <c r="Q21" s="32"/>
      <c r="R21" s="30" t="s">
        <v>32</v>
      </c>
      <c r="S21" s="31"/>
      <c r="T21" s="32"/>
      <c r="AF21" s="1">
        <f>IF(AJ21="","",SUM($AJ$16:AJ21))</f>
        <v>1</v>
      </c>
      <c r="AG21" s="1" t="str">
        <f t="shared" si="14"/>
        <v>月</v>
      </c>
      <c r="AH21" s="1">
        <v>6</v>
      </c>
      <c r="AI21" s="6">
        <f t="shared" si="15"/>
        <v>42772</v>
      </c>
      <c r="AJ21" s="1">
        <f t="shared" si="13"/>
        <v>1</v>
      </c>
    </row>
    <row r="22" spans="1:39" ht="26.25" customHeight="1" x14ac:dyDescent="0.15">
      <c r="C22" s="70"/>
      <c r="D22" s="69"/>
      <c r="E22" s="69"/>
      <c r="F22" s="33"/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/>
      <c r="S22" s="34"/>
      <c r="T22" s="35"/>
      <c r="AF22" s="1" t="str">
        <f>IF(AJ22="","",SUM($AJ$16:AJ22))</f>
        <v/>
      </c>
      <c r="AG22" s="1" t="str">
        <f t="shared" si="14"/>
        <v>火</v>
      </c>
      <c r="AH22" s="1">
        <v>7</v>
      </c>
      <c r="AI22" s="6">
        <f t="shared" si="15"/>
        <v>42773</v>
      </c>
      <c r="AJ22" s="1" t="str">
        <f t="shared" si="13"/>
        <v/>
      </c>
    </row>
    <row r="23" spans="1:39" ht="26.25" customHeight="1" x14ac:dyDescent="0.15">
      <c r="C23" s="70">
        <v>5</v>
      </c>
      <c r="D23" s="69" t="s">
        <v>15</v>
      </c>
      <c r="E23" s="69"/>
      <c r="F23" s="33"/>
      <c r="G23" s="34"/>
      <c r="H23" s="35"/>
      <c r="I23" s="33"/>
      <c r="J23" s="34"/>
      <c r="K23" s="35"/>
      <c r="L23" s="33"/>
      <c r="M23" s="34"/>
      <c r="N23" s="35"/>
      <c r="O23" s="33"/>
      <c r="P23" s="34"/>
      <c r="Q23" s="35"/>
      <c r="R23" s="33"/>
      <c r="S23" s="34"/>
      <c r="T23" s="35"/>
      <c r="AF23" s="1" t="str">
        <f>IF(AJ23="","",SUM($AJ$16:AJ23))</f>
        <v/>
      </c>
      <c r="AG23" s="1" t="str">
        <f t="shared" si="14"/>
        <v>水</v>
      </c>
      <c r="AH23" s="1">
        <v>8</v>
      </c>
      <c r="AI23" s="6">
        <f t="shared" si="15"/>
        <v>42774</v>
      </c>
      <c r="AJ23" s="1" t="str">
        <f t="shared" si="13"/>
        <v/>
      </c>
    </row>
    <row r="24" spans="1:39" ht="26.25" customHeight="1" x14ac:dyDescent="0.15">
      <c r="C24" s="70"/>
      <c r="D24" s="69"/>
      <c r="E24" s="69"/>
      <c r="F24" s="36"/>
      <c r="G24" s="37"/>
      <c r="H24" s="38"/>
      <c r="I24" s="36"/>
      <c r="J24" s="37"/>
      <c r="K24" s="38"/>
      <c r="L24" s="36"/>
      <c r="M24" s="37"/>
      <c r="N24" s="38"/>
      <c r="O24" s="36"/>
      <c r="P24" s="37"/>
      <c r="Q24" s="38"/>
      <c r="R24" s="36"/>
      <c r="S24" s="37"/>
      <c r="T24" s="38"/>
      <c r="AF24" s="1" t="str">
        <f>IF(AJ24="","",SUM($AJ$16:AJ24))</f>
        <v/>
      </c>
      <c r="AG24" s="1" t="str">
        <f t="shared" si="14"/>
        <v>木</v>
      </c>
      <c r="AH24" s="1">
        <v>9</v>
      </c>
      <c r="AI24" s="6">
        <f t="shared" si="15"/>
        <v>42775</v>
      </c>
      <c r="AJ24" s="1" t="str">
        <f t="shared" si="13"/>
        <v/>
      </c>
    </row>
    <row r="25" spans="1:39" ht="26.25" customHeight="1" x14ac:dyDescent="0.15">
      <c r="C25" s="70"/>
      <c r="D25" s="69" t="s">
        <v>16</v>
      </c>
      <c r="E25" s="69"/>
      <c r="F25" s="40" t="s">
        <v>20</v>
      </c>
      <c r="G25" s="41"/>
      <c r="H25" s="42"/>
      <c r="I25" s="40" t="s">
        <v>20</v>
      </c>
      <c r="J25" s="41"/>
      <c r="K25" s="42"/>
      <c r="L25" s="40" t="s">
        <v>20</v>
      </c>
      <c r="M25" s="41"/>
      <c r="N25" s="42"/>
      <c r="O25" s="40" t="s">
        <v>20</v>
      </c>
      <c r="P25" s="41"/>
      <c r="Q25" s="42"/>
      <c r="R25" s="51" t="s">
        <v>20</v>
      </c>
      <c r="S25" s="51"/>
      <c r="T25" s="51"/>
      <c r="AF25" s="1" t="str">
        <f>IF(AJ25="","",SUM($AJ$16:AJ25))</f>
        <v/>
      </c>
      <c r="AG25" s="1" t="str">
        <f t="shared" si="14"/>
        <v>金</v>
      </c>
      <c r="AH25" s="1">
        <v>10</v>
      </c>
      <c r="AI25" s="6">
        <f t="shared" si="15"/>
        <v>42776</v>
      </c>
      <c r="AJ25" s="1" t="str">
        <f t="shared" si="13"/>
        <v/>
      </c>
    </row>
    <row r="26" spans="1:39" ht="26.25" customHeight="1" x14ac:dyDescent="0.15">
      <c r="C26" s="70"/>
      <c r="D26" s="69"/>
      <c r="E26" s="69"/>
      <c r="F26" s="43"/>
      <c r="G26" s="44"/>
      <c r="H26" s="45"/>
      <c r="I26" s="43"/>
      <c r="J26" s="44"/>
      <c r="K26" s="45"/>
      <c r="L26" s="43"/>
      <c r="M26" s="44"/>
      <c r="N26" s="45"/>
      <c r="O26" s="43"/>
      <c r="P26" s="44"/>
      <c r="Q26" s="45"/>
      <c r="R26" s="51"/>
      <c r="S26" s="51"/>
      <c r="T26" s="51"/>
      <c r="AF26" s="1" t="str">
        <f>IF(AJ26="","",SUM($AJ$16:AJ26))</f>
        <v/>
      </c>
      <c r="AG26" s="1" t="str">
        <f t="shared" si="14"/>
        <v>土</v>
      </c>
      <c r="AH26" s="1">
        <v>11</v>
      </c>
      <c r="AI26" s="6">
        <f t="shared" si="15"/>
        <v>42777</v>
      </c>
      <c r="AJ26" s="1" t="str">
        <f t="shared" si="13"/>
        <v/>
      </c>
    </row>
    <row r="27" spans="1:39" ht="26.25" customHeight="1" x14ac:dyDescent="0.15">
      <c r="C27" s="70"/>
      <c r="D27" s="69" t="s">
        <v>17</v>
      </c>
      <c r="E27" s="69"/>
      <c r="F27" s="40" t="s">
        <v>22</v>
      </c>
      <c r="G27" s="41"/>
      <c r="H27" s="42"/>
      <c r="I27" s="40" t="s">
        <v>22</v>
      </c>
      <c r="J27" s="41"/>
      <c r="K27" s="42"/>
      <c r="L27" s="40" t="s">
        <v>22</v>
      </c>
      <c r="M27" s="41"/>
      <c r="N27" s="42"/>
      <c r="O27" s="40" t="s">
        <v>22</v>
      </c>
      <c r="P27" s="41"/>
      <c r="Q27" s="42"/>
      <c r="R27" s="51" t="s">
        <v>22</v>
      </c>
      <c r="S27" s="51"/>
      <c r="T27" s="51"/>
      <c r="AF27" s="1" t="str">
        <f>IF(AJ27="","",SUM($AJ$16:AJ27))</f>
        <v/>
      </c>
      <c r="AG27" s="1" t="str">
        <f t="shared" si="14"/>
        <v>日</v>
      </c>
      <c r="AH27" s="1">
        <v>12</v>
      </c>
      <c r="AI27" s="6">
        <f t="shared" si="15"/>
        <v>42778</v>
      </c>
      <c r="AJ27" s="1" t="str">
        <f t="shared" si="13"/>
        <v/>
      </c>
    </row>
    <row r="28" spans="1:39" ht="26.25" customHeight="1" x14ac:dyDescent="0.15">
      <c r="C28" s="70"/>
      <c r="D28" s="69"/>
      <c r="E28" s="69"/>
      <c r="F28" s="43"/>
      <c r="G28" s="44"/>
      <c r="H28" s="45"/>
      <c r="I28" s="43"/>
      <c r="J28" s="44"/>
      <c r="K28" s="45"/>
      <c r="L28" s="43"/>
      <c r="M28" s="44"/>
      <c r="N28" s="45"/>
      <c r="O28" s="43"/>
      <c r="P28" s="44"/>
      <c r="Q28" s="45"/>
      <c r="R28" s="51"/>
      <c r="S28" s="51"/>
      <c r="T28" s="51"/>
      <c r="AF28" s="1">
        <f>IF(AJ28="","",SUM($AJ$16:AJ28))</f>
        <v>2</v>
      </c>
      <c r="AG28" s="1" t="str">
        <f t="shared" si="14"/>
        <v>月</v>
      </c>
      <c r="AH28" s="1">
        <v>13</v>
      </c>
      <c r="AI28" s="6">
        <f t="shared" si="15"/>
        <v>42779</v>
      </c>
      <c r="AJ28" s="1">
        <f t="shared" si="13"/>
        <v>1</v>
      </c>
    </row>
    <row r="29" spans="1:39" ht="26.25" customHeight="1" x14ac:dyDescent="0.15">
      <c r="AF29" s="1" t="str">
        <f>IF(AJ29="","",SUM($AJ$16:AJ29))</f>
        <v/>
      </c>
      <c r="AG29" s="1" t="str">
        <f t="shared" si="14"/>
        <v>火</v>
      </c>
      <c r="AH29" s="1">
        <v>14</v>
      </c>
      <c r="AI29" s="6">
        <f t="shared" si="15"/>
        <v>42780</v>
      </c>
      <c r="AJ29" s="1" t="str">
        <f t="shared" si="13"/>
        <v/>
      </c>
    </row>
    <row r="30" spans="1:39" ht="26.25" customHeight="1" x14ac:dyDescent="0.15">
      <c r="A30" s="16">
        <f>D3+1</f>
        <v>4</v>
      </c>
      <c r="C30" s="71">
        <f>F37</f>
        <v>42793</v>
      </c>
      <c r="D30" s="71"/>
      <c r="E30" s="71"/>
      <c r="AF30" s="1" t="str">
        <f>IF(AJ30="","",SUM($AJ$16:AJ30))</f>
        <v/>
      </c>
      <c r="AG30" s="1" t="str">
        <f t="shared" si="14"/>
        <v>水</v>
      </c>
      <c r="AH30" s="1">
        <v>15</v>
      </c>
      <c r="AI30" s="6">
        <f t="shared" si="15"/>
        <v>42781</v>
      </c>
      <c r="AJ30" s="1" t="str">
        <f t="shared" si="13"/>
        <v/>
      </c>
    </row>
    <row r="31" spans="1:39" ht="26.25" customHeight="1" x14ac:dyDescent="0.15">
      <c r="D31" s="20">
        <f>VLOOKUP(F37,AM7:AN16,2,0)</f>
        <v>4</v>
      </c>
      <c r="E31" s="19" t="s">
        <v>8</v>
      </c>
      <c r="AF31" s="1" t="str">
        <f>IF(AJ31="","",SUM($AJ$16:AJ31))</f>
        <v/>
      </c>
      <c r="AG31" s="1" t="str">
        <f t="shared" si="14"/>
        <v>木</v>
      </c>
      <c r="AH31" s="1">
        <v>16</v>
      </c>
      <c r="AI31" s="6">
        <f t="shared" si="15"/>
        <v>42782</v>
      </c>
      <c r="AJ31" s="1" t="str">
        <f t="shared" si="13"/>
        <v/>
      </c>
    </row>
    <row r="32" spans="1:39" ht="26.25" customHeight="1" x14ac:dyDescent="0.15">
      <c r="AF32" s="1" t="str">
        <f>IF(AJ32="","",SUM($AJ$16:AJ32))</f>
        <v/>
      </c>
      <c r="AG32" s="1" t="str">
        <f t="shared" si="14"/>
        <v>金</v>
      </c>
      <c r="AH32" s="1">
        <v>17</v>
      </c>
      <c r="AI32" s="6">
        <f t="shared" si="15"/>
        <v>42783</v>
      </c>
      <c r="AJ32" s="1" t="str">
        <f t="shared" si="13"/>
        <v/>
      </c>
    </row>
    <row r="33" spans="3:36" ht="26.25" customHeight="1" x14ac:dyDescent="0.15">
      <c r="C33" s="71"/>
      <c r="D33" s="71"/>
      <c r="E33" s="71"/>
      <c r="I33" s="63" t="s">
        <v>7</v>
      </c>
      <c r="J33" s="64"/>
      <c r="K33" s="64"/>
      <c r="L33" s="64"/>
      <c r="M33" s="64"/>
      <c r="N33" s="64"/>
      <c r="AF33" s="1" t="str">
        <f>IF(AJ33="","",SUM($AJ$16:AJ33))</f>
        <v/>
      </c>
      <c r="AG33" s="1" t="str">
        <f t="shared" si="14"/>
        <v>土</v>
      </c>
      <c r="AH33" s="1">
        <v>18</v>
      </c>
      <c r="AI33" s="6">
        <f t="shared" si="15"/>
        <v>42784</v>
      </c>
      <c r="AJ33" s="1" t="str">
        <f t="shared" si="13"/>
        <v/>
      </c>
    </row>
    <row r="34" spans="3:36" ht="26.25" customHeight="1" x14ac:dyDescent="0.15">
      <c r="C34" s="8"/>
      <c r="D34" s="8"/>
      <c r="E34" s="8"/>
      <c r="I34" s="10"/>
      <c r="J34" s="11"/>
      <c r="K34" s="11"/>
      <c r="L34" s="11"/>
      <c r="M34" s="11"/>
      <c r="N34" s="11"/>
      <c r="AF34" s="1" t="str">
        <f>IF(AJ34="","",SUM($AJ$16:AJ34))</f>
        <v/>
      </c>
      <c r="AG34" s="1" t="str">
        <f t="shared" si="14"/>
        <v>日</v>
      </c>
      <c r="AH34" s="1">
        <v>19</v>
      </c>
      <c r="AI34" s="6">
        <f t="shared" si="15"/>
        <v>42785</v>
      </c>
      <c r="AJ34" s="1" t="str">
        <f t="shared" si="13"/>
        <v/>
      </c>
    </row>
    <row r="35" spans="3:36" ht="26.25" customHeight="1" x14ac:dyDescent="0.15">
      <c r="C35" s="8"/>
      <c r="D35" s="8"/>
      <c r="E35" s="65" t="s">
        <v>24</v>
      </c>
      <c r="F35" s="66"/>
      <c r="G35" s="67"/>
      <c r="H35" s="60" t="s">
        <v>30</v>
      </c>
      <c r="I35" s="61"/>
      <c r="J35" s="62"/>
      <c r="K35" s="53" t="s">
        <v>28</v>
      </c>
      <c r="L35" s="54"/>
      <c r="M35" s="54"/>
      <c r="N35" s="55"/>
      <c r="O35" s="56" t="s">
        <v>31</v>
      </c>
      <c r="P35" s="57"/>
      <c r="Q35" s="58"/>
      <c r="R35" s="68" t="s">
        <v>25</v>
      </c>
      <c r="S35" s="68"/>
      <c r="T35" s="68"/>
      <c r="AF35" s="1">
        <f>IF(AJ35="","",SUM($AJ$16:AJ35))</f>
        <v>3</v>
      </c>
      <c r="AG35" s="1" t="str">
        <f t="shared" si="14"/>
        <v>月</v>
      </c>
      <c r="AH35" s="1">
        <v>20</v>
      </c>
      <c r="AI35" s="6">
        <f t="shared" si="15"/>
        <v>42786</v>
      </c>
      <c r="AJ35" s="1">
        <f t="shared" si="13"/>
        <v>1</v>
      </c>
    </row>
    <row r="36" spans="3:36" ht="26.25" customHeight="1" x14ac:dyDescent="0.15">
      <c r="AF36" s="1" t="str">
        <f>IF(AJ36="","",SUM($AJ$16:AJ36))</f>
        <v/>
      </c>
      <c r="AG36" s="1" t="str">
        <f t="shared" si="14"/>
        <v>火</v>
      </c>
      <c r="AH36" s="1">
        <v>21</v>
      </c>
      <c r="AI36" s="6">
        <f t="shared" si="15"/>
        <v>42787</v>
      </c>
      <c r="AJ36" s="1" t="str">
        <f t="shared" si="13"/>
        <v/>
      </c>
    </row>
    <row r="37" spans="3:36" ht="26.25" customHeight="1" x14ac:dyDescent="0.15">
      <c r="C37" s="77"/>
      <c r="D37" s="77"/>
      <c r="E37" s="77"/>
      <c r="F37" s="59">
        <f>IF($D$1=TRUE,VLOOKUP(A30,AK7:AM15,3,0),"")</f>
        <v>42793</v>
      </c>
      <c r="G37" s="59"/>
      <c r="H37" s="59"/>
      <c r="I37" s="48">
        <f>IF($D$1=TRUE,F37+1,"")</f>
        <v>42794</v>
      </c>
      <c r="J37" s="49"/>
      <c r="K37" s="50"/>
      <c r="L37" s="48">
        <f t="shared" ref="L37" si="16">IF($D$1=TRUE,I37+1,"")</f>
        <v>42795</v>
      </c>
      <c r="M37" s="49"/>
      <c r="N37" s="50"/>
      <c r="O37" s="48">
        <f t="shared" ref="O37" si="17">IF($D$1=TRUE,L37+1,"")</f>
        <v>42796</v>
      </c>
      <c r="P37" s="49"/>
      <c r="Q37" s="50"/>
      <c r="R37" s="48">
        <f t="shared" ref="R37" si="18">IF($D$1=TRUE,O37+1,"")</f>
        <v>42797</v>
      </c>
      <c r="S37" s="49"/>
      <c r="T37" s="50"/>
      <c r="AF37" s="1" t="str">
        <f>IF(AJ37="","",SUM($AJ$16:AJ37))</f>
        <v/>
      </c>
      <c r="AG37" s="1" t="str">
        <f t="shared" si="14"/>
        <v>水</v>
      </c>
      <c r="AH37" s="1">
        <v>22</v>
      </c>
      <c r="AI37" s="6">
        <f t="shared" si="15"/>
        <v>42788</v>
      </c>
      <c r="AJ37" s="1" t="str">
        <f t="shared" si="13"/>
        <v/>
      </c>
    </row>
    <row r="38" spans="3:36" ht="26.25" customHeight="1" x14ac:dyDescent="0.15">
      <c r="C38" s="9" t="s">
        <v>0</v>
      </c>
      <c r="D38" s="72" t="s">
        <v>1</v>
      </c>
      <c r="E38" s="72"/>
      <c r="F38" s="47" t="s">
        <v>2</v>
      </c>
      <c r="G38" s="47"/>
      <c r="H38" s="47"/>
      <c r="I38" s="47" t="s">
        <v>3</v>
      </c>
      <c r="J38" s="47"/>
      <c r="K38" s="47"/>
      <c r="L38" s="47" t="s">
        <v>4</v>
      </c>
      <c r="M38" s="47"/>
      <c r="N38" s="47"/>
      <c r="O38" s="47" t="s">
        <v>5</v>
      </c>
      <c r="P38" s="47"/>
      <c r="Q38" s="47"/>
      <c r="R38" s="47" t="s">
        <v>6</v>
      </c>
      <c r="S38" s="47"/>
      <c r="T38" s="47"/>
      <c r="AF38" s="1" t="str">
        <f>IF(AJ38="","",SUM($AJ$16:AJ38))</f>
        <v/>
      </c>
      <c r="AG38" s="1" t="str">
        <f t="shared" si="14"/>
        <v>木</v>
      </c>
      <c r="AH38" s="1">
        <v>23</v>
      </c>
      <c r="AI38" s="6">
        <f t="shared" si="15"/>
        <v>42789</v>
      </c>
      <c r="AJ38" s="1" t="str">
        <f t="shared" si="13"/>
        <v/>
      </c>
    </row>
    <row r="39" spans="3:36" ht="26.25" customHeight="1" x14ac:dyDescent="0.15">
      <c r="C39" s="70"/>
      <c r="D39" s="69" t="s">
        <v>9</v>
      </c>
      <c r="E39" s="69"/>
      <c r="F39" s="40" t="s">
        <v>21</v>
      </c>
      <c r="G39" s="41"/>
      <c r="H39" s="42"/>
      <c r="I39" s="40" t="s">
        <v>21</v>
      </c>
      <c r="J39" s="41"/>
      <c r="K39" s="42"/>
      <c r="L39" s="40" t="s">
        <v>21</v>
      </c>
      <c r="M39" s="41"/>
      <c r="N39" s="42"/>
      <c r="O39" s="40" t="s">
        <v>21</v>
      </c>
      <c r="P39" s="41"/>
      <c r="Q39" s="42"/>
      <c r="R39" s="51" t="s">
        <v>21</v>
      </c>
      <c r="S39" s="51"/>
      <c r="T39" s="51"/>
      <c r="AF39" s="1" t="str">
        <f>IF(AJ39="","",SUM($AJ$16:AJ39))</f>
        <v/>
      </c>
      <c r="AG39" s="1" t="str">
        <f t="shared" si="14"/>
        <v>金</v>
      </c>
      <c r="AH39" s="1">
        <v>24</v>
      </c>
      <c r="AI39" s="6">
        <f t="shared" si="15"/>
        <v>42790</v>
      </c>
      <c r="AJ39" s="1" t="str">
        <f t="shared" si="13"/>
        <v/>
      </c>
    </row>
    <row r="40" spans="3:36" ht="26.25" customHeight="1" x14ac:dyDescent="0.15">
      <c r="C40" s="70"/>
      <c r="D40" s="69"/>
      <c r="E40" s="69"/>
      <c r="F40" s="43"/>
      <c r="G40" s="44"/>
      <c r="H40" s="45"/>
      <c r="I40" s="43"/>
      <c r="J40" s="44"/>
      <c r="K40" s="45"/>
      <c r="L40" s="43"/>
      <c r="M40" s="44"/>
      <c r="N40" s="45"/>
      <c r="O40" s="43"/>
      <c r="P40" s="44"/>
      <c r="Q40" s="45"/>
      <c r="R40" s="51"/>
      <c r="S40" s="51"/>
      <c r="T40" s="51"/>
      <c r="AF40" s="1" t="str">
        <f>IF(AJ40="","",SUM($AJ$16:AJ40))</f>
        <v/>
      </c>
      <c r="AG40" s="1" t="str">
        <f t="shared" si="14"/>
        <v>土</v>
      </c>
      <c r="AH40" s="1">
        <v>25</v>
      </c>
      <c r="AI40" s="6">
        <f t="shared" si="15"/>
        <v>42791</v>
      </c>
      <c r="AJ40" s="1" t="str">
        <f t="shared" si="13"/>
        <v/>
      </c>
    </row>
    <row r="41" spans="3:36" ht="26.25" customHeight="1" x14ac:dyDescent="0.15">
      <c r="C41" s="70">
        <v>1</v>
      </c>
      <c r="D41" s="73" t="s">
        <v>10</v>
      </c>
      <c r="E41" s="69"/>
      <c r="F41" s="46" t="s">
        <v>27</v>
      </c>
      <c r="G41" s="46"/>
      <c r="H41" s="46"/>
      <c r="I41" s="52" t="s">
        <v>26</v>
      </c>
      <c r="J41" s="52"/>
      <c r="K41" s="52"/>
      <c r="L41" s="39" t="s">
        <v>33</v>
      </c>
      <c r="M41" s="39"/>
      <c r="N41" s="39"/>
      <c r="O41" s="46" t="s">
        <v>27</v>
      </c>
      <c r="P41" s="46"/>
      <c r="Q41" s="46"/>
      <c r="R41" s="39" t="s">
        <v>35</v>
      </c>
      <c r="S41" s="39"/>
      <c r="T41" s="39"/>
      <c r="AF41" s="1" t="str">
        <f>IF(AJ41="","",SUM($AJ$16:AJ41))</f>
        <v/>
      </c>
      <c r="AG41" s="1" t="str">
        <f t="shared" si="14"/>
        <v>日</v>
      </c>
      <c r="AH41" s="1">
        <v>26</v>
      </c>
      <c r="AI41" s="6">
        <f t="shared" si="15"/>
        <v>42792</v>
      </c>
      <c r="AJ41" s="1" t="str">
        <f t="shared" si="13"/>
        <v/>
      </c>
    </row>
    <row r="42" spans="3:36" ht="26.25" customHeight="1" x14ac:dyDescent="0.15">
      <c r="C42" s="70"/>
      <c r="D42" s="69"/>
      <c r="E42" s="69"/>
      <c r="F42" s="46"/>
      <c r="G42" s="46"/>
      <c r="H42" s="46"/>
      <c r="I42" s="52"/>
      <c r="J42" s="52"/>
      <c r="K42" s="52"/>
      <c r="L42" s="39"/>
      <c r="M42" s="39"/>
      <c r="N42" s="39"/>
      <c r="O42" s="46"/>
      <c r="P42" s="46"/>
      <c r="Q42" s="46"/>
      <c r="R42" s="39"/>
      <c r="S42" s="39"/>
      <c r="T42" s="39"/>
      <c r="AF42" s="1">
        <f>IF(AJ42="","",SUM($AJ$16:AJ42))</f>
        <v>4</v>
      </c>
      <c r="AG42" s="1" t="str">
        <f t="shared" si="14"/>
        <v>月</v>
      </c>
      <c r="AH42" s="1">
        <v>27</v>
      </c>
      <c r="AI42" s="6">
        <f t="shared" si="15"/>
        <v>42793</v>
      </c>
      <c r="AJ42" s="1">
        <f t="shared" si="13"/>
        <v>1</v>
      </c>
    </row>
    <row r="43" spans="3:36" ht="26.25" customHeight="1" x14ac:dyDescent="0.15">
      <c r="C43" s="70">
        <v>2</v>
      </c>
      <c r="D43" s="69" t="s">
        <v>11</v>
      </c>
      <c r="E43" s="69"/>
      <c r="F43" s="46" t="s">
        <v>27</v>
      </c>
      <c r="G43" s="46"/>
      <c r="H43" s="46"/>
      <c r="I43" s="52" t="s">
        <v>26</v>
      </c>
      <c r="J43" s="52"/>
      <c r="K43" s="52"/>
      <c r="L43" s="39" t="s">
        <v>33</v>
      </c>
      <c r="M43" s="39"/>
      <c r="N43" s="39"/>
      <c r="O43" s="46" t="s">
        <v>27</v>
      </c>
      <c r="P43" s="46"/>
      <c r="Q43" s="46"/>
      <c r="R43" s="39" t="s">
        <v>33</v>
      </c>
      <c r="S43" s="39"/>
      <c r="T43" s="39"/>
      <c r="AE43" s="1" t="str">
        <f>TEXT(AI43,"d")</f>
        <v>28</v>
      </c>
      <c r="AF43" s="1" t="str">
        <f>IF(AJ43="","",SUM($AJ$16:AJ43))</f>
        <v/>
      </c>
      <c r="AG43" s="1" t="str">
        <f t="shared" si="14"/>
        <v>火</v>
      </c>
      <c r="AH43" s="1">
        <v>28</v>
      </c>
      <c r="AI43" s="6">
        <f t="shared" si="15"/>
        <v>42794</v>
      </c>
      <c r="AJ43" s="1" t="str">
        <f t="shared" si="13"/>
        <v/>
      </c>
    </row>
    <row r="44" spans="3:36" ht="26.25" customHeight="1" x14ac:dyDescent="0.15">
      <c r="C44" s="70"/>
      <c r="D44" s="69"/>
      <c r="E44" s="69"/>
      <c r="F44" s="46"/>
      <c r="G44" s="46"/>
      <c r="H44" s="46"/>
      <c r="I44" s="52"/>
      <c r="J44" s="52"/>
      <c r="K44" s="52"/>
      <c r="L44" s="39"/>
      <c r="M44" s="39"/>
      <c r="N44" s="39"/>
      <c r="O44" s="46"/>
      <c r="P44" s="46"/>
      <c r="Q44" s="46"/>
      <c r="R44" s="39"/>
      <c r="S44" s="39"/>
      <c r="T44" s="39"/>
      <c r="AE44" s="1" t="str">
        <f t="shared" ref="AE44:AE83" si="19">TEXT(AI44,"d")</f>
        <v>1</v>
      </c>
      <c r="AF44" s="1" t="str">
        <f>IF(AJ44="","",SUM($AJ$16:AJ44))</f>
        <v/>
      </c>
      <c r="AG44" s="1" t="str">
        <f t="shared" si="14"/>
        <v>水</v>
      </c>
      <c r="AH44" s="1">
        <v>29</v>
      </c>
      <c r="AI44" s="6">
        <f t="shared" si="15"/>
        <v>42795</v>
      </c>
      <c r="AJ44" s="1" t="str">
        <f t="shared" si="13"/>
        <v/>
      </c>
    </row>
    <row r="45" spans="3:36" ht="26.25" customHeight="1" x14ac:dyDescent="0.15">
      <c r="C45" s="70">
        <v>3</v>
      </c>
      <c r="D45" s="73" t="s">
        <v>12</v>
      </c>
      <c r="E45" s="69"/>
      <c r="F45" s="46" t="s">
        <v>27</v>
      </c>
      <c r="G45" s="46"/>
      <c r="H45" s="46"/>
      <c r="I45" s="24" t="s">
        <v>19</v>
      </c>
      <c r="J45" s="25"/>
      <c r="K45" s="26"/>
      <c r="L45" s="24" t="s">
        <v>34</v>
      </c>
      <c r="M45" s="25"/>
      <c r="N45" s="26"/>
      <c r="O45" s="46" t="s">
        <v>27</v>
      </c>
      <c r="P45" s="46"/>
      <c r="Q45" s="46"/>
      <c r="R45" s="24" t="s">
        <v>33</v>
      </c>
      <c r="S45" s="25"/>
      <c r="T45" s="26"/>
      <c r="AE45" s="1" t="str">
        <f t="shared" si="19"/>
        <v>2</v>
      </c>
      <c r="AF45" s="1" t="str">
        <f>IF(AJ45="","",SUM($AJ$16:AJ45))</f>
        <v/>
      </c>
      <c r="AG45" s="1" t="str">
        <f t="shared" si="14"/>
        <v>木</v>
      </c>
      <c r="AH45" s="1">
        <v>30</v>
      </c>
      <c r="AI45" s="6">
        <f t="shared" si="15"/>
        <v>42796</v>
      </c>
      <c r="AJ45" s="1" t="str">
        <f t="shared" si="13"/>
        <v/>
      </c>
    </row>
    <row r="46" spans="3:36" ht="26.25" customHeight="1" x14ac:dyDescent="0.15">
      <c r="C46" s="70"/>
      <c r="D46" s="69"/>
      <c r="E46" s="69"/>
      <c r="F46" s="46"/>
      <c r="G46" s="46"/>
      <c r="H46" s="46"/>
      <c r="I46" s="27"/>
      <c r="J46" s="28"/>
      <c r="K46" s="29"/>
      <c r="L46" s="27"/>
      <c r="M46" s="28"/>
      <c r="N46" s="29"/>
      <c r="O46" s="46"/>
      <c r="P46" s="46"/>
      <c r="Q46" s="46"/>
      <c r="R46" s="27"/>
      <c r="S46" s="28"/>
      <c r="T46" s="29"/>
      <c r="AE46" s="1" t="str">
        <f t="shared" si="19"/>
        <v>3</v>
      </c>
      <c r="AF46" s="1" t="str">
        <f>IF(AJ46="","",SUM($AJ$16:AJ46))</f>
        <v/>
      </c>
      <c r="AG46" s="1" t="str">
        <f t="shared" si="14"/>
        <v>金</v>
      </c>
      <c r="AH46" s="1">
        <v>31</v>
      </c>
      <c r="AI46" s="6">
        <f t="shared" si="15"/>
        <v>42797</v>
      </c>
      <c r="AJ46" t="str">
        <f t="shared" si="13"/>
        <v/>
      </c>
    </row>
    <row r="47" spans="3:36" ht="26.25" customHeight="1" x14ac:dyDescent="0.15">
      <c r="C47" s="70"/>
      <c r="D47" s="69" t="s">
        <v>13</v>
      </c>
      <c r="E47" s="69"/>
      <c r="F47" s="51" t="s">
        <v>18</v>
      </c>
      <c r="G47" s="51"/>
      <c r="H47" s="51"/>
      <c r="I47" s="51" t="s">
        <v>18</v>
      </c>
      <c r="J47" s="51"/>
      <c r="K47" s="51"/>
      <c r="L47" s="51" t="s">
        <v>18</v>
      </c>
      <c r="M47" s="51"/>
      <c r="N47" s="51"/>
      <c r="O47" s="51" t="s">
        <v>18</v>
      </c>
      <c r="P47" s="51"/>
      <c r="Q47" s="51"/>
      <c r="R47" s="51" t="s">
        <v>18</v>
      </c>
      <c r="S47" s="51"/>
      <c r="T47" s="51"/>
      <c r="AE47" t="str">
        <f t="shared" si="19"/>
        <v>1</v>
      </c>
      <c r="AF47" s="1" t="str">
        <f>IF(AJ47="","",SUM($AJ$16:AJ47))</f>
        <v/>
      </c>
      <c r="AG47" s="1" t="str">
        <f t="shared" si="14"/>
        <v>水</v>
      </c>
      <c r="AH47" s="1">
        <v>1</v>
      </c>
      <c r="AI47" s="14">
        <f>DATE($AI$2,$AI$3+1,AH47)</f>
        <v>42795</v>
      </c>
      <c r="AJ47" s="1" t="str">
        <f t="shared" si="13"/>
        <v/>
      </c>
    </row>
    <row r="48" spans="3:36" ht="26.25" customHeight="1" x14ac:dyDescent="0.15">
      <c r="C48" s="70"/>
      <c r="D48" s="69"/>
      <c r="E48" s="69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AE48" t="str">
        <f t="shared" si="19"/>
        <v>2</v>
      </c>
      <c r="AF48" s="1" t="str">
        <f>IF(AJ48="","",SUM($AJ$16:AJ48))</f>
        <v/>
      </c>
      <c r="AG48" s="1" t="str">
        <f t="shared" si="14"/>
        <v>木</v>
      </c>
      <c r="AH48" s="1">
        <v>2</v>
      </c>
      <c r="AI48" s="14">
        <f t="shared" ref="AI48:AI90" si="20">DATE($AI$2,$AI$3+1,AH48)</f>
        <v>42796</v>
      </c>
      <c r="AJ48" t="str">
        <f t="shared" si="13"/>
        <v/>
      </c>
    </row>
    <row r="49" spans="1:36" ht="26.25" customHeight="1" x14ac:dyDescent="0.15">
      <c r="C49" s="70">
        <v>4</v>
      </c>
      <c r="D49" s="69" t="s">
        <v>14</v>
      </c>
      <c r="E49" s="69"/>
      <c r="F49" s="30" t="s">
        <v>32</v>
      </c>
      <c r="G49" s="31"/>
      <c r="H49" s="32"/>
      <c r="I49" s="30" t="s">
        <v>32</v>
      </c>
      <c r="J49" s="31"/>
      <c r="K49" s="32"/>
      <c r="L49" s="30" t="s">
        <v>32</v>
      </c>
      <c r="M49" s="31"/>
      <c r="N49" s="32"/>
      <c r="O49" s="30" t="s">
        <v>32</v>
      </c>
      <c r="P49" s="31"/>
      <c r="Q49" s="32"/>
      <c r="R49" s="30" t="s">
        <v>32</v>
      </c>
      <c r="S49" s="31"/>
      <c r="T49" s="32"/>
      <c r="AE49" t="str">
        <f t="shared" si="19"/>
        <v>3</v>
      </c>
      <c r="AF49" s="1" t="str">
        <f>IF(AJ49="","",SUM($AJ$16:AJ49))</f>
        <v/>
      </c>
      <c r="AG49" s="1" t="str">
        <f t="shared" si="14"/>
        <v>金</v>
      </c>
      <c r="AH49" s="1">
        <v>3</v>
      </c>
      <c r="AI49" s="14">
        <f t="shared" si="20"/>
        <v>42797</v>
      </c>
      <c r="AJ49" t="str">
        <f t="shared" si="13"/>
        <v/>
      </c>
    </row>
    <row r="50" spans="1:36" ht="26.25" customHeight="1" x14ac:dyDescent="0.15">
      <c r="C50" s="70"/>
      <c r="D50" s="69"/>
      <c r="E50" s="69"/>
      <c r="F50" s="33"/>
      <c r="G50" s="34"/>
      <c r="H50" s="35"/>
      <c r="I50" s="33"/>
      <c r="J50" s="34"/>
      <c r="K50" s="35"/>
      <c r="L50" s="33"/>
      <c r="M50" s="34"/>
      <c r="N50" s="35"/>
      <c r="O50" s="33"/>
      <c r="P50" s="34"/>
      <c r="Q50" s="35"/>
      <c r="R50" s="33"/>
      <c r="S50" s="34"/>
      <c r="T50" s="35"/>
      <c r="AE50" t="str">
        <f t="shared" si="19"/>
        <v>4</v>
      </c>
      <c r="AF50" s="1" t="str">
        <f>IF(AJ50="","",SUM($AJ$16:AJ50))</f>
        <v/>
      </c>
      <c r="AG50" s="1" t="str">
        <f t="shared" si="14"/>
        <v>土</v>
      </c>
      <c r="AH50" s="1">
        <v>4</v>
      </c>
      <c r="AI50" s="14">
        <f t="shared" si="20"/>
        <v>42798</v>
      </c>
      <c r="AJ50" t="str">
        <f t="shared" si="13"/>
        <v/>
      </c>
    </row>
    <row r="51" spans="1:36" ht="26.25" customHeight="1" x14ac:dyDescent="0.15">
      <c r="C51" s="70">
        <v>5</v>
      </c>
      <c r="D51" s="69" t="s">
        <v>15</v>
      </c>
      <c r="E51" s="69"/>
      <c r="F51" s="33"/>
      <c r="G51" s="34"/>
      <c r="H51" s="35"/>
      <c r="I51" s="33"/>
      <c r="J51" s="34"/>
      <c r="K51" s="35"/>
      <c r="L51" s="33"/>
      <c r="M51" s="34"/>
      <c r="N51" s="35"/>
      <c r="O51" s="33"/>
      <c r="P51" s="34"/>
      <c r="Q51" s="35"/>
      <c r="R51" s="33"/>
      <c r="S51" s="34"/>
      <c r="T51" s="35"/>
      <c r="AE51" t="str">
        <f t="shared" si="19"/>
        <v>5</v>
      </c>
      <c r="AF51" s="1" t="str">
        <f>IF(AJ51="","",SUM($AJ$16:AJ51))</f>
        <v/>
      </c>
      <c r="AG51" s="1" t="str">
        <f t="shared" si="14"/>
        <v>日</v>
      </c>
      <c r="AH51" s="1">
        <v>5</v>
      </c>
      <c r="AI51" s="14">
        <f t="shared" si="20"/>
        <v>42799</v>
      </c>
      <c r="AJ51" t="str">
        <f t="shared" si="13"/>
        <v/>
      </c>
    </row>
    <row r="52" spans="1:36" ht="26.25" customHeight="1" x14ac:dyDescent="0.15">
      <c r="C52" s="70"/>
      <c r="D52" s="69"/>
      <c r="E52" s="69"/>
      <c r="F52" s="36"/>
      <c r="G52" s="37"/>
      <c r="H52" s="38"/>
      <c r="I52" s="36"/>
      <c r="J52" s="37"/>
      <c r="K52" s="38"/>
      <c r="L52" s="36"/>
      <c r="M52" s="37"/>
      <c r="N52" s="38"/>
      <c r="O52" s="36"/>
      <c r="P52" s="37"/>
      <c r="Q52" s="38"/>
      <c r="R52" s="36"/>
      <c r="S52" s="37"/>
      <c r="T52" s="38"/>
      <c r="AE52" t="str">
        <f t="shared" si="19"/>
        <v>6</v>
      </c>
      <c r="AF52" s="1">
        <f>IF(AJ52="","",SUM($AJ$16:AJ52))</f>
        <v>5</v>
      </c>
      <c r="AG52" s="1" t="str">
        <f t="shared" si="14"/>
        <v>月</v>
      </c>
      <c r="AH52" s="1">
        <v>6</v>
      </c>
      <c r="AI52" s="14">
        <f t="shared" si="20"/>
        <v>42800</v>
      </c>
      <c r="AJ52">
        <f t="shared" si="13"/>
        <v>1</v>
      </c>
    </row>
    <row r="53" spans="1:36" ht="26.25" customHeight="1" x14ac:dyDescent="0.15">
      <c r="C53" s="70"/>
      <c r="D53" s="69" t="s">
        <v>16</v>
      </c>
      <c r="E53" s="69"/>
      <c r="F53" s="40" t="s">
        <v>20</v>
      </c>
      <c r="G53" s="41"/>
      <c r="H53" s="42"/>
      <c r="I53" s="40" t="s">
        <v>20</v>
      </c>
      <c r="J53" s="41"/>
      <c r="K53" s="42"/>
      <c r="L53" s="40" t="s">
        <v>20</v>
      </c>
      <c r="M53" s="41"/>
      <c r="N53" s="42"/>
      <c r="O53" s="40" t="s">
        <v>20</v>
      </c>
      <c r="P53" s="41"/>
      <c r="Q53" s="42"/>
      <c r="R53" s="51" t="s">
        <v>20</v>
      </c>
      <c r="S53" s="51"/>
      <c r="T53" s="51"/>
      <c r="AE53" t="str">
        <f t="shared" si="19"/>
        <v>7</v>
      </c>
      <c r="AF53" s="1" t="str">
        <f>IF(AJ53="","",SUM($AJ$16:AJ53))</f>
        <v/>
      </c>
      <c r="AG53" s="1" t="str">
        <f t="shared" si="14"/>
        <v>火</v>
      </c>
      <c r="AH53" s="1">
        <v>7</v>
      </c>
      <c r="AI53" s="14">
        <f t="shared" si="20"/>
        <v>42801</v>
      </c>
      <c r="AJ53" t="str">
        <f t="shared" si="13"/>
        <v/>
      </c>
    </row>
    <row r="54" spans="1:36" ht="26.25" customHeight="1" x14ac:dyDescent="0.15">
      <c r="C54" s="70"/>
      <c r="D54" s="69"/>
      <c r="E54" s="69"/>
      <c r="F54" s="43"/>
      <c r="G54" s="44"/>
      <c r="H54" s="45"/>
      <c r="I54" s="43"/>
      <c r="J54" s="44"/>
      <c r="K54" s="45"/>
      <c r="L54" s="43"/>
      <c r="M54" s="44"/>
      <c r="N54" s="45"/>
      <c r="O54" s="43"/>
      <c r="P54" s="44"/>
      <c r="Q54" s="45"/>
      <c r="R54" s="51"/>
      <c r="S54" s="51"/>
      <c r="T54" s="51"/>
      <c r="AE54" t="str">
        <f t="shared" si="19"/>
        <v>8</v>
      </c>
      <c r="AF54" s="1" t="str">
        <f>IF(AJ54="","",SUM($AJ$16:AJ54))</f>
        <v/>
      </c>
      <c r="AG54" s="1" t="str">
        <f t="shared" si="14"/>
        <v>水</v>
      </c>
      <c r="AH54" s="1">
        <v>8</v>
      </c>
      <c r="AI54" s="14">
        <f t="shared" si="20"/>
        <v>42802</v>
      </c>
      <c r="AJ54" t="str">
        <f t="shared" si="13"/>
        <v/>
      </c>
    </row>
    <row r="55" spans="1:36" ht="26.25" customHeight="1" x14ac:dyDescent="0.15">
      <c r="C55" s="70"/>
      <c r="D55" s="69" t="s">
        <v>17</v>
      </c>
      <c r="E55" s="69"/>
      <c r="F55" s="40" t="s">
        <v>23</v>
      </c>
      <c r="G55" s="41"/>
      <c r="H55" s="42"/>
      <c r="I55" s="40" t="s">
        <v>22</v>
      </c>
      <c r="J55" s="41"/>
      <c r="K55" s="42"/>
      <c r="L55" s="40" t="s">
        <v>22</v>
      </c>
      <c r="M55" s="41"/>
      <c r="N55" s="42"/>
      <c r="O55" s="40" t="s">
        <v>22</v>
      </c>
      <c r="P55" s="41"/>
      <c r="Q55" s="42"/>
      <c r="R55" s="51" t="s">
        <v>22</v>
      </c>
      <c r="S55" s="51"/>
      <c r="T55" s="51"/>
      <c r="AE55" t="str">
        <f t="shared" si="19"/>
        <v>9</v>
      </c>
      <c r="AF55" s="1" t="str">
        <f>IF(AJ55="","",SUM($AJ$16:AJ55))</f>
        <v/>
      </c>
      <c r="AG55" s="1" t="str">
        <f t="shared" si="14"/>
        <v>木</v>
      </c>
      <c r="AH55" s="1">
        <v>9</v>
      </c>
      <c r="AI55" s="14">
        <f t="shared" si="20"/>
        <v>42803</v>
      </c>
      <c r="AJ55" t="str">
        <f t="shared" si="13"/>
        <v/>
      </c>
    </row>
    <row r="56" spans="1:36" ht="26.25" customHeight="1" x14ac:dyDescent="0.15">
      <c r="C56" s="70"/>
      <c r="D56" s="69"/>
      <c r="E56" s="69"/>
      <c r="F56" s="43"/>
      <c r="G56" s="44"/>
      <c r="H56" s="45"/>
      <c r="I56" s="43"/>
      <c r="J56" s="44"/>
      <c r="K56" s="45"/>
      <c r="L56" s="43"/>
      <c r="M56" s="44"/>
      <c r="N56" s="45"/>
      <c r="O56" s="43"/>
      <c r="P56" s="44"/>
      <c r="Q56" s="45"/>
      <c r="R56" s="51"/>
      <c r="S56" s="51"/>
      <c r="T56" s="51"/>
      <c r="AE56" t="str">
        <f t="shared" si="19"/>
        <v>10</v>
      </c>
      <c r="AF56" s="1" t="str">
        <f>IF(AJ56="","",SUM($AJ$16:AJ56))</f>
        <v/>
      </c>
      <c r="AG56" s="1" t="str">
        <f t="shared" si="14"/>
        <v>金</v>
      </c>
      <c r="AH56" s="1">
        <v>10</v>
      </c>
      <c r="AI56" s="14">
        <f t="shared" si="20"/>
        <v>42804</v>
      </c>
      <c r="AJ56" t="str">
        <f t="shared" si="13"/>
        <v/>
      </c>
    </row>
    <row r="57" spans="1:36" ht="26.25" customHeight="1" x14ac:dyDescent="0.15">
      <c r="AE57" t="str">
        <f t="shared" si="19"/>
        <v>11</v>
      </c>
      <c r="AF57" s="1" t="str">
        <f>IF(AJ57="","",SUM($AJ$16:AJ57))</f>
        <v/>
      </c>
      <c r="AG57" s="1" t="str">
        <f t="shared" si="14"/>
        <v>土</v>
      </c>
      <c r="AH57" s="1">
        <v>11</v>
      </c>
      <c r="AI57" s="14">
        <f t="shared" si="20"/>
        <v>42805</v>
      </c>
      <c r="AJ57" t="str">
        <f t="shared" si="13"/>
        <v/>
      </c>
    </row>
    <row r="58" spans="1:36" ht="26.25" customHeight="1" x14ac:dyDescent="0.15">
      <c r="A58" s="16">
        <f>A30+1</f>
        <v>5</v>
      </c>
      <c r="D58" s="71">
        <f>G65</f>
        <v>42800</v>
      </c>
      <c r="E58" s="71"/>
      <c r="F58" s="71"/>
      <c r="AE58" t="str">
        <f t="shared" si="19"/>
        <v>12</v>
      </c>
      <c r="AF58" s="1" t="str">
        <f>IF(AJ58="","",SUM($AJ$16:AJ58))</f>
        <v/>
      </c>
      <c r="AG58" s="1" t="str">
        <f t="shared" si="14"/>
        <v>日</v>
      </c>
      <c r="AH58" s="1">
        <v>12</v>
      </c>
      <c r="AI58" s="14">
        <f t="shared" si="20"/>
        <v>42806</v>
      </c>
      <c r="AJ58" t="str">
        <f t="shared" si="13"/>
        <v/>
      </c>
    </row>
    <row r="59" spans="1:36" ht="26.25" customHeight="1" x14ac:dyDescent="0.15">
      <c r="E59" s="20">
        <f>VLOOKUP(G65,AM7:AN16,2,0)</f>
        <v>1</v>
      </c>
      <c r="F59" s="18" t="s">
        <v>8</v>
      </c>
      <c r="AE59" t="str">
        <f t="shared" si="19"/>
        <v>13</v>
      </c>
      <c r="AF59" s="1">
        <f>IF(AJ59="","",SUM($AJ$16:AJ59))</f>
        <v>6</v>
      </c>
      <c r="AG59" s="1" t="str">
        <f t="shared" si="14"/>
        <v>月</v>
      </c>
      <c r="AH59" s="1">
        <v>13</v>
      </c>
      <c r="AI59" s="14">
        <f t="shared" si="20"/>
        <v>42807</v>
      </c>
      <c r="AJ59">
        <f t="shared" si="13"/>
        <v>1</v>
      </c>
    </row>
    <row r="60" spans="1:36" ht="26.25" customHeight="1" x14ac:dyDescent="0.15">
      <c r="AE60" t="str">
        <f t="shared" si="19"/>
        <v>14</v>
      </c>
      <c r="AF60" s="1" t="str">
        <f>IF(AJ60="","",SUM($AJ$16:AJ60))</f>
        <v/>
      </c>
      <c r="AG60" s="1" t="str">
        <f t="shared" si="14"/>
        <v>火</v>
      </c>
      <c r="AH60" s="1">
        <v>14</v>
      </c>
      <c r="AI60" s="14">
        <f t="shared" si="20"/>
        <v>42808</v>
      </c>
      <c r="AJ60" t="str">
        <f t="shared" si="13"/>
        <v/>
      </c>
    </row>
    <row r="61" spans="1:36" ht="26.25" customHeight="1" x14ac:dyDescent="0.15">
      <c r="D61" s="71"/>
      <c r="E61" s="71"/>
      <c r="F61" s="71"/>
      <c r="J61" s="63" t="s">
        <v>7</v>
      </c>
      <c r="K61" s="64"/>
      <c r="L61" s="64"/>
      <c r="M61" s="64"/>
      <c r="N61" s="64"/>
      <c r="O61" s="64"/>
      <c r="AE61" t="str">
        <f t="shared" si="19"/>
        <v>15</v>
      </c>
      <c r="AF61" s="1" t="str">
        <f>IF(AJ61="","",SUM($AJ$16:AJ61))</f>
        <v/>
      </c>
      <c r="AG61" s="1" t="str">
        <f t="shared" si="14"/>
        <v>水</v>
      </c>
      <c r="AH61" s="1">
        <v>15</v>
      </c>
      <c r="AI61" s="14">
        <f t="shared" si="20"/>
        <v>42809</v>
      </c>
      <c r="AJ61" t="str">
        <f t="shared" si="13"/>
        <v/>
      </c>
    </row>
    <row r="62" spans="1:36" ht="26.25" customHeight="1" x14ac:dyDescent="0.15">
      <c r="D62" s="8"/>
      <c r="E62" s="8"/>
      <c r="F62" s="8"/>
      <c r="J62" s="10"/>
      <c r="K62" s="11"/>
      <c r="L62" s="11"/>
      <c r="M62" s="11"/>
      <c r="N62" s="11"/>
      <c r="O62" s="11"/>
      <c r="AE62" t="str">
        <f t="shared" si="19"/>
        <v>16</v>
      </c>
      <c r="AF62" s="1" t="str">
        <f>IF(AJ62="","",SUM($AJ$16:AJ62))</f>
        <v/>
      </c>
      <c r="AG62" s="1" t="str">
        <f t="shared" si="14"/>
        <v>木</v>
      </c>
      <c r="AH62" s="1">
        <v>16</v>
      </c>
      <c r="AI62" s="14">
        <f t="shared" si="20"/>
        <v>42810</v>
      </c>
      <c r="AJ62" t="str">
        <f t="shared" si="13"/>
        <v/>
      </c>
    </row>
    <row r="63" spans="1:36" ht="26.25" customHeight="1" x14ac:dyDescent="0.15">
      <c r="D63" s="8"/>
      <c r="E63" s="8"/>
      <c r="F63" s="65" t="s">
        <v>24</v>
      </c>
      <c r="G63" s="66"/>
      <c r="H63" s="67"/>
      <c r="I63" s="60" t="s">
        <v>30</v>
      </c>
      <c r="J63" s="61"/>
      <c r="K63" s="62"/>
      <c r="L63" s="53" t="s">
        <v>28</v>
      </c>
      <c r="M63" s="54"/>
      <c r="N63" s="54"/>
      <c r="O63" s="55"/>
      <c r="P63" s="56" t="s">
        <v>31</v>
      </c>
      <c r="Q63" s="57"/>
      <c r="R63" s="58"/>
      <c r="S63" s="68" t="s">
        <v>25</v>
      </c>
      <c r="T63" s="68"/>
      <c r="U63" s="68"/>
      <c r="AE63" t="str">
        <f t="shared" si="19"/>
        <v>17</v>
      </c>
      <c r="AF63" s="1" t="str">
        <f>IF(AJ63="","",SUM($AJ$16:AJ63))</f>
        <v/>
      </c>
      <c r="AG63" s="1" t="str">
        <f t="shared" si="14"/>
        <v>金</v>
      </c>
      <c r="AH63" s="1">
        <v>17</v>
      </c>
      <c r="AI63" s="14">
        <f t="shared" si="20"/>
        <v>42811</v>
      </c>
      <c r="AJ63" t="str">
        <f t="shared" si="13"/>
        <v/>
      </c>
    </row>
    <row r="64" spans="1:36" ht="26.25" customHeight="1" x14ac:dyDescent="0.15">
      <c r="AE64" t="str">
        <f t="shared" si="19"/>
        <v>18</v>
      </c>
      <c r="AF64" s="1" t="str">
        <f>IF(AJ64="","",SUM($AJ$16:AJ64))</f>
        <v/>
      </c>
      <c r="AG64" s="1" t="str">
        <f t="shared" si="14"/>
        <v>土</v>
      </c>
      <c r="AH64" s="1">
        <v>18</v>
      </c>
      <c r="AI64" s="14">
        <f t="shared" si="20"/>
        <v>42812</v>
      </c>
      <c r="AJ64" t="str">
        <f t="shared" si="13"/>
        <v/>
      </c>
    </row>
    <row r="65" spans="4:36" ht="26.25" customHeight="1" x14ac:dyDescent="0.15">
      <c r="D65" s="77"/>
      <c r="E65" s="77"/>
      <c r="F65" s="77"/>
      <c r="G65" s="59">
        <f>IF($D$1=TRUE,VLOOKUP($A$58,$AK$7:$AN$16,3,0),"")</f>
        <v>42800</v>
      </c>
      <c r="H65" s="59"/>
      <c r="I65" s="59"/>
      <c r="J65" s="48">
        <f>IF($D$1=TRUE,G65+1,"")</f>
        <v>42801</v>
      </c>
      <c r="K65" s="49"/>
      <c r="L65" s="50"/>
      <c r="M65" s="48">
        <f t="shared" ref="M65" si="21">IF($D$1=TRUE,J65+1,"")</f>
        <v>42802</v>
      </c>
      <c r="N65" s="49"/>
      <c r="O65" s="50"/>
      <c r="P65" s="48">
        <f t="shared" ref="P65" si="22">IF($D$1=TRUE,M65+1,"")</f>
        <v>42803</v>
      </c>
      <c r="Q65" s="49"/>
      <c r="R65" s="50"/>
      <c r="S65" s="48">
        <f t="shared" ref="S65" si="23">IF($D$1=TRUE,P65+1,"")</f>
        <v>42804</v>
      </c>
      <c r="T65" s="49"/>
      <c r="U65" s="50"/>
      <c r="AE65" t="str">
        <f t="shared" si="19"/>
        <v>19</v>
      </c>
      <c r="AF65" s="1" t="str">
        <f>IF(AJ65="","",SUM($AJ$16:AJ65))</f>
        <v/>
      </c>
      <c r="AG65" s="1" t="str">
        <f t="shared" si="14"/>
        <v>日</v>
      </c>
      <c r="AH65" s="1">
        <v>19</v>
      </c>
      <c r="AI65" s="14">
        <f t="shared" si="20"/>
        <v>42813</v>
      </c>
      <c r="AJ65" t="str">
        <f t="shared" si="13"/>
        <v/>
      </c>
    </row>
    <row r="66" spans="4:36" ht="26.25" customHeight="1" x14ac:dyDescent="0.15">
      <c r="D66" s="9" t="s">
        <v>0</v>
      </c>
      <c r="E66" s="72" t="s">
        <v>1</v>
      </c>
      <c r="F66" s="72"/>
      <c r="G66" s="47" t="s">
        <v>2</v>
      </c>
      <c r="H66" s="47"/>
      <c r="I66" s="47"/>
      <c r="J66" s="47" t="s">
        <v>3</v>
      </c>
      <c r="K66" s="47"/>
      <c r="L66" s="47"/>
      <c r="M66" s="47" t="s">
        <v>4</v>
      </c>
      <c r="N66" s="47"/>
      <c r="O66" s="47"/>
      <c r="P66" s="47" t="s">
        <v>5</v>
      </c>
      <c r="Q66" s="47"/>
      <c r="R66" s="47"/>
      <c r="S66" s="47" t="s">
        <v>6</v>
      </c>
      <c r="T66" s="47"/>
      <c r="U66" s="47"/>
      <c r="AE66" t="str">
        <f t="shared" si="19"/>
        <v>20</v>
      </c>
      <c r="AF66" s="1">
        <f>IF(AJ66="","",SUM($AJ$16:AJ66))</f>
        <v>7</v>
      </c>
      <c r="AG66" s="1" t="str">
        <f t="shared" si="14"/>
        <v>月</v>
      </c>
      <c r="AH66" s="1">
        <v>20</v>
      </c>
      <c r="AI66" s="14">
        <f t="shared" si="20"/>
        <v>42814</v>
      </c>
      <c r="AJ66">
        <f t="shared" si="13"/>
        <v>1</v>
      </c>
    </row>
    <row r="67" spans="4:36" ht="26.25" customHeight="1" x14ac:dyDescent="0.15">
      <c r="D67" s="70"/>
      <c r="E67" s="69" t="s">
        <v>9</v>
      </c>
      <c r="F67" s="69"/>
      <c r="G67" s="40" t="s">
        <v>21</v>
      </c>
      <c r="H67" s="41"/>
      <c r="I67" s="42"/>
      <c r="J67" s="40" t="s">
        <v>21</v>
      </c>
      <c r="K67" s="41"/>
      <c r="L67" s="42"/>
      <c r="M67" s="40" t="s">
        <v>21</v>
      </c>
      <c r="N67" s="41"/>
      <c r="O67" s="42"/>
      <c r="P67" s="40" t="s">
        <v>21</v>
      </c>
      <c r="Q67" s="41"/>
      <c r="R67" s="42"/>
      <c r="S67" s="51" t="s">
        <v>21</v>
      </c>
      <c r="T67" s="51"/>
      <c r="U67" s="51"/>
      <c r="AE67" t="str">
        <f t="shared" si="19"/>
        <v>21</v>
      </c>
      <c r="AF67" s="1" t="str">
        <f>IF(AJ67="","",SUM($AJ$16:AJ67))</f>
        <v/>
      </c>
      <c r="AG67" s="1" t="str">
        <f t="shared" si="14"/>
        <v>火</v>
      </c>
      <c r="AH67" s="1">
        <v>21</v>
      </c>
      <c r="AI67" s="14">
        <f t="shared" si="20"/>
        <v>42815</v>
      </c>
      <c r="AJ67" t="str">
        <f t="shared" si="13"/>
        <v/>
      </c>
    </row>
    <row r="68" spans="4:36" ht="26.25" customHeight="1" x14ac:dyDescent="0.15">
      <c r="D68" s="70"/>
      <c r="E68" s="69"/>
      <c r="F68" s="69"/>
      <c r="G68" s="43"/>
      <c r="H68" s="44"/>
      <c r="I68" s="45"/>
      <c r="J68" s="43"/>
      <c r="K68" s="44"/>
      <c r="L68" s="45"/>
      <c r="M68" s="43"/>
      <c r="N68" s="44"/>
      <c r="O68" s="45"/>
      <c r="P68" s="43"/>
      <c r="Q68" s="44"/>
      <c r="R68" s="45"/>
      <c r="S68" s="51"/>
      <c r="T68" s="51"/>
      <c r="U68" s="51"/>
      <c r="AE68" t="str">
        <f t="shared" si="19"/>
        <v>22</v>
      </c>
      <c r="AF68" s="1" t="str">
        <f>IF(AJ68="","",SUM($AJ$16:AJ68))</f>
        <v/>
      </c>
      <c r="AG68" s="1" t="str">
        <f t="shared" si="14"/>
        <v>水</v>
      </c>
      <c r="AH68" s="1">
        <v>22</v>
      </c>
      <c r="AI68" s="14">
        <f t="shared" si="20"/>
        <v>42816</v>
      </c>
      <c r="AJ68" t="str">
        <f t="shared" si="13"/>
        <v/>
      </c>
    </row>
    <row r="69" spans="4:36" ht="26.25" customHeight="1" x14ac:dyDescent="0.15">
      <c r="D69" s="70">
        <v>1</v>
      </c>
      <c r="E69" s="73" t="s">
        <v>10</v>
      </c>
      <c r="F69" s="69"/>
      <c r="G69" s="46" t="s">
        <v>27</v>
      </c>
      <c r="H69" s="46"/>
      <c r="I69" s="46"/>
      <c r="J69" s="52" t="s">
        <v>29</v>
      </c>
      <c r="K69" s="52"/>
      <c r="L69" s="52"/>
      <c r="M69" s="39" t="s">
        <v>33</v>
      </c>
      <c r="N69" s="39"/>
      <c r="O69" s="39"/>
      <c r="P69" s="46" t="s">
        <v>27</v>
      </c>
      <c r="Q69" s="46"/>
      <c r="R69" s="46"/>
      <c r="S69" s="39" t="s">
        <v>35</v>
      </c>
      <c r="T69" s="39"/>
      <c r="U69" s="39"/>
      <c r="AE69" t="str">
        <f t="shared" si="19"/>
        <v>23</v>
      </c>
      <c r="AF69" s="1" t="str">
        <f>IF(AJ69="","",SUM($AJ$16:AJ69))</f>
        <v/>
      </c>
      <c r="AG69" s="1" t="str">
        <f t="shared" si="14"/>
        <v>木</v>
      </c>
      <c r="AH69" s="1">
        <v>23</v>
      </c>
      <c r="AI69" s="14">
        <f t="shared" si="20"/>
        <v>42817</v>
      </c>
      <c r="AJ69" t="str">
        <f t="shared" si="13"/>
        <v/>
      </c>
    </row>
    <row r="70" spans="4:36" ht="26.25" customHeight="1" x14ac:dyDescent="0.15">
      <c r="D70" s="70"/>
      <c r="E70" s="69"/>
      <c r="F70" s="69"/>
      <c r="G70" s="46"/>
      <c r="H70" s="46"/>
      <c r="I70" s="46"/>
      <c r="J70" s="52"/>
      <c r="K70" s="52"/>
      <c r="L70" s="52"/>
      <c r="M70" s="39"/>
      <c r="N70" s="39"/>
      <c r="O70" s="39"/>
      <c r="P70" s="46"/>
      <c r="Q70" s="46"/>
      <c r="R70" s="46"/>
      <c r="S70" s="39"/>
      <c r="T70" s="39"/>
      <c r="U70" s="39"/>
      <c r="AE70" t="str">
        <f t="shared" si="19"/>
        <v>24</v>
      </c>
      <c r="AF70" s="1" t="str">
        <f>IF(AJ70="","",SUM($AJ$16:AJ70))</f>
        <v/>
      </c>
      <c r="AG70" s="1" t="str">
        <f t="shared" si="14"/>
        <v>金</v>
      </c>
      <c r="AH70" s="1">
        <v>24</v>
      </c>
      <c r="AI70" s="14">
        <f t="shared" si="20"/>
        <v>42818</v>
      </c>
      <c r="AJ70" t="str">
        <f t="shared" si="13"/>
        <v/>
      </c>
    </row>
    <row r="71" spans="4:36" ht="26.25" customHeight="1" x14ac:dyDescent="0.15">
      <c r="D71" s="70">
        <v>2</v>
      </c>
      <c r="E71" s="69" t="s">
        <v>11</v>
      </c>
      <c r="F71" s="69"/>
      <c r="G71" s="46" t="s">
        <v>27</v>
      </c>
      <c r="H71" s="46"/>
      <c r="I71" s="46"/>
      <c r="J71" s="52" t="s">
        <v>29</v>
      </c>
      <c r="K71" s="52"/>
      <c r="L71" s="52"/>
      <c r="M71" s="39" t="s">
        <v>33</v>
      </c>
      <c r="N71" s="39"/>
      <c r="O71" s="39"/>
      <c r="P71" s="46" t="s">
        <v>27</v>
      </c>
      <c r="Q71" s="46"/>
      <c r="R71" s="46"/>
      <c r="S71" s="39" t="s">
        <v>33</v>
      </c>
      <c r="T71" s="39"/>
      <c r="U71" s="39"/>
      <c r="AE71" t="str">
        <f t="shared" si="19"/>
        <v>25</v>
      </c>
      <c r="AF71" s="1" t="str">
        <f>IF(AJ71="","",SUM($AJ$16:AJ71))</f>
        <v/>
      </c>
      <c r="AG71" s="1" t="str">
        <f t="shared" si="14"/>
        <v>土</v>
      </c>
      <c r="AH71" s="1">
        <v>25</v>
      </c>
      <c r="AI71" s="14">
        <f t="shared" si="20"/>
        <v>42819</v>
      </c>
      <c r="AJ71" t="str">
        <f t="shared" si="13"/>
        <v/>
      </c>
    </row>
    <row r="72" spans="4:36" ht="26.25" customHeight="1" x14ac:dyDescent="0.15">
      <c r="D72" s="70"/>
      <c r="E72" s="69"/>
      <c r="F72" s="69"/>
      <c r="G72" s="46"/>
      <c r="H72" s="46"/>
      <c r="I72" s="46"/>
      <c r="J72" s="52"/>
      <c r="K72" s="52"/>
      <c r="L72" s="52"/>
      <c r="M72" s="39"/>
      <c r="N72" s="39"/>
      <c r="O72" s="39"/>
      <c r="P72" s="46"/>
      <c r="Q72" s="46"/>
      <c r="R72" s="46"/>
      <c r="S72" s="39"/>
      <c r="T72" s="39"/>
      <c r="U72" s="39"/>
      <c r="AE72" t="str">
        <f t="shared" si="19"/>
        <v>26</v>
      </c>
      <c r="AF72" s="1" t="str">
        <f>IF(AJ72="","",SUM($AJ$16:AJ72))</f>
        <v/>
      </c>
      <c r="AG72" s="1" t="str">
        <f t="shared" si="14"/>
        <v>日</v>
      </c>
      <c r="AH72" s="1">
        <v>26</v>
      </c>
      <c r="AI72" s="14">
        <f t="shared" si="20"/>
        <v>42820</v>
      </c>
      <c r="AJ72" t="str">
        <f t="shared" si="13"/>
        <v/>
      </c>
    </row>
    <row r="73" spans="4:36" ht="26.25" customHeight="1" x14ac:dyDescent="0.15">
      <c r="D73" s="70">
        <v>3</v>
      </c>
      <c r="E73" s="73" t="s">
        <v>12</v>
      </c>
      <c r="F73" s="69"/>
      <c r="G73" s="46" t="s">
        <v>27</v>
      </c>
      <c r="H73" s="46"/>
      <c r="I73" s="46"/>
      <c r="J73" s="24" t="s">
        <v>19</v>
      </c>
      <c r="K73" s="25"/>
      <c r="L73" s="26"/>
      <c r="M73" s="24" t="s">
        <v>34</v>
      </c>
      <c r="N73" s="25"/>
      <c r="O73" s="26"/>
      <c r="P73" s="46" t="s">
        <v>27</v>
      </c>
      <c r="Q73" s="46"/>
      <c r="R73" s="46"/>
      <c r="S73" s="24" t="s">
        <v>33</v>
      </c>
      <c r="T73" s="25"/>
      <c r="U73" s="26"/>
      <c r="AE73" t="str">
        <f t="shared" si="19"/>
        <v>27</v>
      </c>
      <c r="AF73" s="1">
        <f>IF(AJ73="","",SUM($AJ$16:AJ73))</f>
        <v>8</v>
      </c>
      <c r="AG73" s="1" t="str">
        <f t="shared" si="14"/>
        <v>月</v>
      </c>
      <c r="AH73" s="1">
        <v>27</v>
      </c>
      <c r="AI73" s="14">
        <f t="shared" si="20"/>
        <v>42821</v>
      </c>
      <c r="AJ73">
        <f t="shared" si="13"/>
        <v>1</v>
      </c>
    </row>
    <row r="74" spans="4:36" ht="26.25" customHeight="1" x14ac:dyDescent="0.15">
      <c r="D74" s="70"/>
      <c r="E74" s="69"/>
      <c r="F74" s="69"/>
      <c r="G74" s="46"/>
      <c r="H74" s="46"/>
      <c r="I74" s="46"/>
      <c r="J74" s="27"/>
      <c r="K74" s="28"/>
      <c r="L74" s="29"/>
      <c r="M74" s="27"/>
      <c r="N74" s="28"/>
      <c r="O74" s="29"/>
      <c r="P74" s="46"/>
      <c r="Q74" s="46"/>
      <c r="R74" s="46"/>
      <c r="S74" s="27"/>
      <c r="T74" s="28"/>
      <c r="U74" s="29"/>
      <c r="AE74" t="str">
        <f t="shared" si="19"/>
        <v>28</v>
      </c>
      <c r="AF74" s="1" t="str">
        <f>IF(AJ74="","",SUM($AJ$16:AJ74))</f>
        <v/>
      </c>
      <c r="AG74" s="1" t="str">
        <f t="shared" si="14"/>
        <v>火</v>
      </c>
      <c r="AH74" s="1">
        <v>28</v>
      </c>
      <c r="AI74" s="14">
        <f t="shared" si="20"/>
        <v>42822</v>
      </c>
      <c r="AJ74" t="str">
        <f t="shared" si="13"/>
        <v/>
      </c>
    </row>
    <row r="75" spans="4:36" ht="26.25" customHeight="1" x14ac:dyDescent="0.15">
      <c r="D75" s="70"/>
      <c r="E75" s="69" t="s">
        <v>13</v>
      </c>
      <c r="F75" s="69"/>
      <c r="G75" s="51" t="s">
        <v>18</v>
      </c>
      <c r="H75" s="51"/>
      <c r="I75" s="51"/>
      <c r="J75" s="51" t="s">
        <v>18</v>
      </c>
      <c r="K75" s="51"/>
      <c r="L75" s="51"/>
      <c r="M75" s="51" t="s">
        <v>18</v>
      </c>
      <c r="N75" s="51"/>
      <c r="O75" s="51"/>
      <c r="P75" s="51" t="s">
        <v>18</v>
      </c>
      <c r="Q75" s="51"/>
      <c r="R75" s="51"/>
      <c r="S75" s="51" t="s">
        <v>18</v>
      </c>
      <c r="T75" s="51"/>
      <c r="U75" s="51"/>
      <c r="AE75" t="str">
        <f t="shared" si="19"/>
        <v>29</v>
      </c>
      <c r="AF75" s="1" t="str">
        <f>IF(AJ75="","",SUM($AJ$16:AJ75))</f>
        <v/>
      </c>
      <c r="AG75" s="1" t="str">
        <f t="shared" si="14"/>
        <v>水</v>
      </c>
      <c r="AH75" s="1">
        <v>29</v>
      </c>
      <c r="AI75" s="14">
        <f t="shared" si="20"/>
        <v>42823</v>
      </c>
      <c r="AJ75" t="str">
        <f t="shared" si="13"/>
        <v/>
      </c>
    </row>
    <row r="76" spans="4:36" ht="26.25" customHeight="1" x14ac:dyDescent="0.15">
      <c r="D76" s="70"/>
      <c r="E76" s="69"/>
      <c r="F76" s="69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AE76" t="str">
        <f t="shared" si="19"/>
        <v>30</v>
      </c>
      <c r="AF76" s="1" t="str">
        <f>IF(AJ76="","",SUM($AJ$16:AJ76))</f>
        <v/>
      </c>
      <c r="AG76" s="1" t="str">
        <f t="shared" si="14"/>
        <v>木</v>
      </c>
      <c r="AH76" s="1">
        <v>30</v>
      </c>
      <c r="AI76" s="14">
        <f t="shared" si="20"/>
        <v>42824</v>
      </c>
      <c r="AJ76" t="str">
        <f t="shared" si="13"/>
        <v/>
      </c>
    </row>
    <row r="77" spans="4:36" ht="26.25" customHeight="1" x14ac:dyDescent="0.15">
      <c r="D77" s="70">
        <v>4</v>
      </c>
      <c r="E77" s="69" t="s">
        <v>14</v>
      </c>
      <c r="F77" s="69"/>
      <c r="G77" s="30" t="s">
        <v>32</v>
      </c>
      <c r="H77" s="31"/>
      <c r="I77" s="32"/>
      <c r="J77" s="30" t="s">
        <v>32</v>
      </c>
      <c r="K77" s="31"/>
      <c r="L77" s="32"/>
      <c r="M77" s="30" t="s">
        <v>32</v>
      </c>
      <c r="N77" s="31"/>
      <c r="O77" s="32"/>
      <c r="P77" s="30" t="s">
        <v>32</v>
      </c>
      <c r="Q77" s="31"/>
      <c r="R77" s="32"/>
      <c r="S77" s="30" t="s">
        <v>32</v>
      </c>
      <c r="T77" s="31"/>
      <c r="U77" s="32"/>
      <c r="AE77" s="1" t="str">
        <f t="shared" si="19"/>
        <v>31</v>
      </c>
      <c r="AF77" s="1" t="str">
        <f>IF(AJ77="","",SUM($AJ$16:AJ77))</f>
        <v/>
      </c>
      <c r="AG77" s="1" t="str">
        <f t="shared" si="14"/>
        <v>金</v>
      </c>
      <c r="AH77" s="1">
        <v>31</v>
      </c>
      <c r="AI77" s="14">
        <f t="shared" si="20"/>
        <v>42825</v>
      </c>
      <c r="AJ77" t="str">
        <f t="shared" si="13"/>
        <v/>
      </c>
    </row>
    <row r="78" spans="4:36" ht="26.25" customHeight="1" x14ac:dyDescent="0.15">
      <c r="D78" s="70"/>
      <c r="E78" s="69"/>
      <c r="F78" s="69"/>
      <c r="G78" s="33"/>
      <c r="H78" s="34"/>
      <c r="I78" s="35"/>
      <c r="J78" s="33"/>
      <c r="K78" s="34"/>
      <c r="L78" s="35"/>
      <c r="M78" s="33"/>
      <c r="N78" s="34"/>
      <c r="O78" s="35"/>
      <c r="P78" s="33"/>
      <c r="Q78" s="34"/>
      <c r="R78" s="35"/>
      <c r="S78" s="33"/>
      <c r="T78" s="34"/>
      <c r="U78" s="35"/>
      <c r="AE78" s="1" t="str">
        <f t="shared" si="19"/>
        <v>1</v>
      </c>
      <c r="AF78" t="str">
        <f>IF(AJ78="","",SUM($AJ$16:AJ78))</f>
        <v/>
      </c>
      <c r="AG78" s="1" t="str">
        <f t="shared" si="14"/>
        <v>土</v>
      </c>
      <c r="AH78">
        <v>32</v>
      </c>
      <c r="AI78" s="14">
        <f t="shared" si="20"/>
        <v>42826</v>
      </c>
      <c r="AJ78" t="str">
        <f t="shared" si="13"/>
        <v/>
      </c>
    </row>
    <row r="79" spans="4:36" ht="26.25" customHeight="1" x14ac:dyDescent="0.15">
      <c r="D79" s="70">
        <v>5</v>
      </c>
      <c r="E79" s="69" t="s">
        <v>15</v>
      </c>
      <c r="F79" s="69"/>
      <c r="G79" s="33"/>
      <c r="H79" s="34"/>
      <c r="I79" s="35"/>
      <c r="J79" s="33"/>
      <c r="K79" s="34"/>
      <c r="L79" s="35"/>
      <c r="M79" s="33"/>
      <c r="N79" s="34"/>
      <c r="O79" s="35"/>
      <c r="P79" s="33"/>
      <c r="Q79" s="34"/>
      <c r="R79" s="35"/>
      <c r="S79" s="33"/>
      <c r="T79" s="34"/>
      <c r="U79" s="35"/>
      <c r="AE79" s="1" t="str">
        <f t="shared" si="19"/>
        <v>2</v>
      </c>
      <c r="AF79" t="str">
        <f>IF(AJ79="","",SUM($AJ$16:AJ79))</f>
        <v/>
      </c>
      <c r="AG79" s="1" t="str">
        <f t="shared" si="14"/>
        <v>日</v>
      </c>
      <c r="AH79">
        <v>33</v>
      </c>
      <c r="AI79" s="14">
        <f t="shared" si="20"/>
        <v>42827</v>
      </c>
      <c r="AJ79" t="str">
        <f t="shared" si="13"/>
        <v/>
      </c>
    </row>
    <row r="80" spans="4:36" ht="26.25" customHeight="1" x14ac:dyDescent="0.15">
      <c r="D80" s="70"/>
      <c r="E80" s="69"/>
      <c r="F80" s="69"/>
      <c r="G80" s="36"/>
      <c r="H80" s="37"/>
      <c r="I80" s="38"/>
      <c r="J80" s="36"/>
      <c r="K80" s="37"/>
      <c r="L80" s="38"/>
      <c r="M80" s="36"/>
      <c r="N80" s="37"/>
      <c r="O80" s="38"/>
      <c r="P80" s="36"/>
      <c r="Q80" s="37"/>
      <c r="R80" s="38"/>
      <c r="S80" s="36"/>
      <c r="T80" s="37"/>
      <c r="U80" s="38"/>
      <c r="AE80" s="1" t="str">
        <f t="shared" si="19"/>
        <v>3</v>
      </c>
      <c r="AF80">
        <f>IF(AJ80="","",SUM($AJ$16:AJ80))</f>
        <v>9</v>
      </c>
      <c r="AG80" s="1" t="str">
        <f t="shared" si="14"/>
        <v>月</v>
      </c>
      <c r="AH80">
        <v>34</v>
      </c>
      <c r="AI80" s="14">
        <f t="shared" si="20"/>
        <v>42828</v>
      </c>
      <c r="AJ80">
        <f t="shared" si="13"/>
        <v>1</v>
      </c>
    </row>
    <row r="81" spans="1:36" ht="26.25" customHeight="1" x14ac:dyDescent="0.15">
      <c r="D81" s="70"/>
      <c r="E81" s="69" t="s">
        <v>16</v>
      </c>
      <c r="F81" s="69"/>
      <c r="G81" s="40" t="s">
        <v>20</v>
      </c>
      <c r="H81" s="41"/>
      <c r="I81" s="42"/>
      <c r="J81" s="40" t="s">
        <v>20</v>
      </c>
      <c r="K81" s="41"/>
      <c r="L81" s="42"/>
      <c r="M81" s="40" t="s">
        <v>20</v>
      </c>
      <c r="N81" s="41"/>
      <c r="O81" s="42"/>
      <c r="P81" s="40" t="s">
        <v>20</v>
      </c>
      <c r="Q81" s="41"/>
      <c r="R81" s="42"/>
      <c r="S81" s="51" t="s">
        <v>20</v>
      </c>
      <c r="T81" s="51"/>
      <c r="U81" s="51"/>
      <c r="AE81" s="1" t="str">
        <f t="shared" si="19"/>
        <v>4</v>
      </c>
      <c r="AF81" t="str">
        <f>IF(AJ81="","",SUM($AJ$16:AJ81))</f>
        <v/>
      </c>
      <c r="AG81" s="1" t="str">
        <f t="shared" ref="AG81:AG83" si="24">TEXT(AI81,"aaa")</f>
        <v>火</v>
      </c>
      <c r="AH81">
        <v>35</v>
      </c>
      <c r="AI81" s="14">
        <f t="shared" si="20"/>
        <v>42829</v>
      </c>
      <c r="AJ81" t="str">
        <f t="shared" ref="AJ81:AJ90" si="25">IF(AG81="月",1,"")</f>
        <v/>
      </c>
    </row>
    <row r="82" spans="1:36" ht="26.25" customHeight="1" x14ac:dyDescent="0.15">
      <c r="D82" s="70"/>
      <c r="E82" s="69"/>
      <c r="F82" s="69"/>
      <c r="G82" s="43"/>
      <c r="H82" s="44"/>
      <c r="I82" s="45"/>
      <c r="J82" s="43"/>
      <c r="K82" s="44"/>
      <c r="L82" s="45"/>
      <c r="M82" s="43"/>
      <c r="N82" s="44"/>
      <c r="O82" s="45"/>
      <c r="P82" s="43"/>
      <c r="Q82" s="44"/>
      <c r="R82" s="45"/>
      <c r="S82" s="51"/>
      <c r="T82" s="51"/>
      <c r="U82" s="51"/>
      <c r="AE82" s="1" t="str">
        <f t="shared" si="19"/>
        <v>5</v>
      </c>
      <c r="AF82" t="str">
        <f>IF(AJ82="","",SUM($AJ$16:AJ82))</f>
        <v/>
      </c>
      <c r="AG82" s="1" t="str">
        <f t="shared" si="24"/>
        <v>水</v>
      </c>
      <c r="AH82">
        <v>36</v>
      </c>
      <c r="AI82" s="14">
        <f t="shared" si="20"/>
        <v>42830</v>
      </c>
      <c r="AJ82" t="str">
        <f t="shared" si="25"/>
        <v/>
      </c>
    </row>
    <row r="83" spans="1:36" ht="26.25" customHeight="1" x14ac:dyDescent="0.15">
      <c r="D83" s="70"/>
      <c r="E83" s="69" t="s">
        <v>17</v>
      </c>
      <c r="F83" s="69"/>
      <c r="G83" s="40" t="s">
        <v>23</v>
      </c>
      <c r="H83" s="41"/>
      <c r="I83" s="42"/>
      <c r="J83" s="40" t="s">
        <v>22</v>
      </c>
      <c r="K83" s="41"/>
      <c r="L83" s="42"/>
      <c r="M83" s="40" t="s">
        <v>22</v>
      </c>
      <c r="N83" s="41"/>
      <c r="O83" s="42"/>
      <c r="P83" s="40" t="s">
        <v>22</v>
      </c>
      <c r="Q83" s="41"/>
      <c r="R83" s="42"/>
      <c r="S83" s="51" t="s">
        <v>22</v>
      </c>
      <c r="T83" s="51"/>
      <c r="U83" s="51"/>
      <c r="AE83" s="1" t="str">
        <f t="shared" si="19"/>
        <v>6</v>
      </c>
      <c r="AF83" t="str">
        <f>IF(AJ83="","",SUM($AJ$16:AJ83))</f>
        <v/>
      </c>
      <c r="AG83" s="1" t="str">
        <f t="shared" si="24"/>
        <v>木</v>
      </c>
      <c r="AH83">
        <v>37</v>
      </c>
      <c r="AI83" s="14">
        <f t="shared" si="20"/>
        <v>42831</v>
      </c>
      <c r="AJ83" t="str">
        <f t="shared" si="25"/>
        <v/>
      </c>
    </row>
    <row r="84" spans="1:36" ht="26.25" customHeight="1" x14ac:dyDescent="0.15">
      <c r="D84" s="70"/>
      <c r="E84" s="69"/>
      <c r="F84" s="69"/>
      <c r="G84" s="43"/>
      <c r="H84" s="44"/>
      <c r="I84" s="45"/>
      <c r="J84" s="43"/>
      <c r="K84" s="44"/>
      <c r="L84" s="45"/>
      <c r="M84" s="43"/>
      <c r="N84" s="44"/>
      <c r="O84" s="45"/>
      <c r="P84" s="43"/>
      <c r="Q84" s="44"/>
      <c r="R84" s="45"/>
      <c r="S84" s="51"/>
      <c r="T84" s="51"/>
      <c r="U84" s="51"/>
      <c r="AE84" s="1" t="str">
        <f t="shared" ref="AE84:AE86" si="26">TEXT(AI84,"d")</f>
        <v>7</v>
      </c>
      <c r="AF84" t="str">
        <f>IF(AJ84="","",SUM($AJ$16:AJ84))</f>
        <v/>
      </c>
      <c r="AG84" s="1" t="str">
        <f t="shared" ref="AG84:AG86" si="27">TEXT(AI84,"aaa")</f>
        <v>金</v>
      </c>
      <c r="AH84">
        <v>38</v>
      </c>
      <c r="AI84" s="14">
        <f t="shared" si="20"/>
        <v>42832</v>
      </c>
      <c r="AJ84" t="str">
        <f t="shared" si="25"/>
        <v/>
      </c>
    </row>
    <row r="85" spans="1:36" ht="26.25" customHeight="1" x14ac:dyDescent="0.15">
      <c r="AE85" s="1" t="str">
        <f t="shared" si="26"/>
        <v>8</v>
      </c>
      <c r="AF85" t="str">
        <f>IF(AJ85="","",SUM($AJ$16:AJ85))</f>
        <v/>
      </c>
      <c r="AG85" s="1" t="str">
        <f t="shared" si="27"/>
        <v>土</v>
      </c>
      <c r="AH85">
        <v>39</v>
      </c>
      <c r="AI85" s="14">
        <f t="shared" si="20"/>
        <v>42833</v>
      </c>
      <c r="AJ85" t="str">
        <f t="shared" si="25"/>
        <v/>
      </c>
    </row>
    <row r="86" spans="1:36" ht="26.25" customHeight="1" x14ac:dyDescent="0.15">
      <c r="A86" s="16">
        <f>A58+1</f>
        <v>6</v>
      </c>
      <c r="C86" s="71">
        <f>F93</f>
        <v>42807</v>
      </c>
      <c r="D86" s="71"/>
      <c r="E86" s="71"/>
      <c r="AE86" s="1" t="str">
        <f t="shared" si="26"/>
        <v>9</v>
      </c>
      <c r="AF86" t="str">
        <f>IF(AJ86="","",SUM($AJ$16:AJ86))</f>
        <v/>
      </c>
      <c r="AG86" s="1" t="str">
        <f t="shared" si="27"/>
        <v>日</v>
      </c>
      <c r="AH86">
        <v>40</v>
      </c>
      <c r="AI86" s="14">
        <f t="shared" si="20"/>
        <v>42834</v>
      </c>
      <c r="AJ86" t="str">
        <f t="shared" si="25"/>
        <v/>
      </c>
    </row>
    <row r="87" spans="1:36" ht="26.25" customHeight="1" x14ac:dyDescent="0.15">
      <c r="D87" s="21">
        <f>VLOOKUP(F93,AM7:AN16,2,0)</f>
        <v>2</v>
      </c>
      <c r="E87" s="18" t="s">
        <v>8</v>
      </c>
      <c r="AE87" t="str">
        <f t="shared" ref="AE87:AE90" si="28">TEXT(AI87,"d")</f>
        <v>10</v>
      </c>
      <c r="AF87">
        <f>IF(AJ87="","",SUM($AJ$16:AJ87))</f>
        <v>10</v>
      </c>
      <c r="AG87" t="str">
        <f t="shared" ref="AG87:AG90" si="29">TEXT(AI87,"aaa")</f>
        <v>月</v>
      </c>
      <c r="AH87">
        <v>41</v>
      </c>
      <c r="AI87" s="14">
        <f t="shared" si="20"/>
        <v>42835</v>
      </c>
      <c r="AJ87">
        <f t="shared" si="25"/>
        <v>1</v>
      </c>
    </row>
    <row r="88" spans="1:36" ht="26.25" customHeight="1" x14ac:dyDescent="0.15">
      <c r="AE88" t="str">
        <f t="shared" si="28"/>
        <v>11</v>
      </c>
      <c r="AF88" t="str">
        <f>IF(AJ88="","",SUM($AJ$16:AJ88))</f>
        <v/>
      </c>
      <c r="AG88" t="str">
        <f t="shared" si="29"/>
        <v>火</v>
      </c>
      <c r="AH88">
        <v>42</v>
      </c>
      <c r="AI88" s="14">
        <f t="shared" si="20"/>
        <v>42836</v>
      </c>
      <c r="AJ88" t="str">
        <f t="shared" si="25"/>
        <v/>
      </c>
    </row>
    <row r="89" spans="1:36" ht="26.25" customHeight="1" x14ac:dyDescent="0.15">
      <c r="C89" s="71"/>
      <c r="D89" s="71"/>
      <c r="E89" s="71"/>
      <c r="I89" s="63" t="s">
        <v>7</v>
      </c>
      <c r="J89" s="64"/>
      <c r="K89" s="64"/>
      <c r="L89" s="64"/>
      <c r="M89" s="64"/>
      <c r="N89" s="64"/>
      <c r="AE89" t="str">
        <f t="shared" si="28"/>
        <v>12</v>
      </c>
      <c r="AF89" t="str">
        <f>IF(AJ89="","",SUM($AJ$16:AJ89))</f>
        <v/>
      </c>
      <c r="AG89" t="str">
        <f t="shared" si="29"/>
        <v>水</v>
      </c>
      <c r="AH89">
        <v>43</v>
      </c>
      <c r="AI89" s="14">
        <f t="shared" si="20"/>
        <v>42837</v>
      </c>
      <c r="AJ89" t="str">
        <f t="shared" si="25"/>
        <v/>
      </c>
    </row>
    <row r="90" spans="1:36" ht="26.25" customHeight="1" x14ac:dyDescent="0.15">
      <c r="C90" s="8"/>
      <c r="D90" s="8"/>
      <c r="E90" s="8"/>
      <c r="I90" s="10"/>
      <c r="J90" s="11"/>
      <c r="K90" s="11"/>
      <c r="L90" s="11"/>
      <c r="M90" s="11"/>
      <c r="N90" s="11"/>
      <c r="AE90" t="str">
        <f t="shared" si="28"/>
        <v>13</v>
      </c>
      <c r="AF90" t="str">
        <f>IF(AJ90="","",SUM($AJ$16:AJ90))</f>
        <v/>
      </c>
      <c r="AG90" t="str">
        <f t="shared" si="29"/>
        <v>木</v>
      </c>
      <c r="AH90">
        <v>44</v>
      </c>
      <c r="AI90" s="14">
        <f t="shared" si="20"/>
        <v>42838</v>
      </c>
      <c r="AJ90" t="str">
        <f t="shared" si="25"/>
        <v/>
      </c>
    </row>
    <row r="91" spans="1:36" ht="26.25" customHeight="1" x14ac:dyDescent="0.15">
      <c r="C91" s="8"/>
      <c r="D91" s="8"/>
      <c r="E91" s="65" t="s">
        <v>24</v>
      </c>
      <c r="F91" s="66"/>
      <c r="G91" s="67"/>
      <c r="H91" s="60" t="s">
        <v>30</v>
      </c>
      <c r="I91" s="61"/>
      <c r="J91" s="62"/>
      <c r="K91" s="53" t="s">
        <v>28</v>
      </c>
      <c r="L91" s="54"/>
      <c r="M91" s="54"/>
      <c r="N91" s="55"/>
      <c r="O91" s="56" t="s">
        <v>31</v>
      </c>
      <c r="P91" s="57"/>
      <c r="Q91" s="58"/>
      <c r="R91" s="68" t="s">
        <v>25</v>
      </c>
      <c r="S91" s="68"/>
      <c r="T91" s="68"/>
      <c r="AI91" s="14"/>
    </row>
    <row r="93" spans="1:36" ht="26.25" customHeight="1" x14ac:dyDescent="0.15">
      <c r="C93" s="77"/>
      <c r="D93" s="77"/>
      <c r="E93" s="77"/>
      <c r="F93" s="59">
        <f>IF($D$1=TRUE,VLOOKUP(A86,$AK$7:$AN$16,3,0),"")</f>
        <v>42807</v>
      </c>
      <c r="G93" s="59"/>
      <c r="H93" s="59"/>
      <c r="I93" s="48">
        <f>IF($D$1=TRUE,F93+1,"")</f>
        <v>42808</v>
      </c>
      <c r="J93" s="49"/>
      <c r="K93" s="50"/>
      <c r="L93" s="48">
        <f t="shared" ref="L93" si="30">IF($D$1=TRUE,I93+1,"")</f>
        <v>42809</v>
      </c>
      <c r="M93" s="49"/>
      <c r="N93" s="50"/>
      <c r="O93" s="48">
        <f t="shared" ref="O93" si="31">IF($D$1=TRUE,L93+1,"")</f>
        <v>42810</v>
      </c>
      <c r="P93" s="49"/>
      <c r="Q93" s="50"/>
      <c r="R93" s="48">
        <f t="shared" ref="R93" si="32">IF($D$1=TRUE,O93+1,"")</f>
        <v>42811</v>
      </c>
      <c r="S93" s="49"/>
      <c r="T93" s="50"/>
    </row>
    <row r="94" spans="1:36" ht="26.25" customHeight="1" x14ac:dyDescent="0.15">
      <c r="C94" s="9" t="s">
        <v>0</v>
      </c>
      <c r="D94" s="72" t="s">
        <v>1</v>
      </c>
      <c r="E94" s="72"/>
      <c r="F94" s="47" t="s">
        <v>2</v>
      </c>
      <c r="G94" s="47"/>
      <c r="H94" s="47"/>
      <c r="I94" s="47" t="s">
        <v>3</v>
      </c>
      <c r="J94" s="47"/>
      <c r="K94" s="47"/>
      <c r="L94" s="47" t="s">
        <v>4</v>
      </c>
      <c r="M94" s="47"/>
      <c r="N94" s="47"/>
      <c r="O94" s="47" t="s">
        <v>5</v>
      </c>
      <c r="P94" s="47"/>
      <c r="Q94" s="47"/>
      <c r="R94" s="47" t="s">
        <v>6</v>
      </c>
      <c r="S94" s="47"/>
      <c r="T94" s="47"/>
    </row>
    <row r="95" spans="1:36" ht="26.25" customHeight="1" x14ac:dyDescent="0.15">
      <c r="C95" s="70"/>
      <c r="D95" s="69" t="s">
        <v>9</v>
      </c>
      <c r="E95" s="69"/>
      <c r="F95" s="40" t="s">
        <v>21</v>
      </c>
      <c r="G95" s="41"/>
      <c r="H95" s="42"/>
      <c r="I95" s="40" t="s">
        <v>21</v>
      </c>
      <c r="J95" s="41"/>
      <c r="K95" s="42"/>
      <c r="L95" s="40" t="s">
        <v>21</v>
      </c>
      <c r="M95" s="41"/>
      <c r="N95" s="42"/>
      <c r="O95" s="40" t="s">
        <v>21</v>
      </c>
      <c r="P95" s="41"/>
      <c r="Q95" s="42"/>
      <c r="R95" s="51" t="s">
        <v>21</v>
      </c>
      <c r="S95" s="51"/>
      <c r="T95" s="51"/>
    </row>
    <row r="96" spans="1:36" ht="26.25" customHeight="1" x14ac:dyDescent="0.15">
      <c r="C96" s="70"/>
      <c r="D96" s="69"/>
      <c r="E96" s="69"/>
      <c r="F96" s="43"/>
      <c r="G96" s="44"/>
      <c r="H96" s="45"/>
      <c r="I96" s="43"/>
      <c r="J96" s="44"/>
      <c r="K96" s="45"/>
      <c r="L96" s="43"/>
      <c r="M96" s="44"/>
      <c r="N96" s="45"/>
      <c r="O96" s="43"/>
      <c r="P96" s="44"/>
      <c r="Q96" s="45"/>
      <c r="R96" s="51"/>
      <c r="S96" s="51"/>
      <c r="T96" s="51"/>
    </row>
    <row r="97" spans="3:20" ht="26.25" customHeight="1" x14ac:dyDescent="0.15">
      <c r="C97" s="70">
        <v>1</v>
      </c>
      <c r="D97" s="73" t="s">
        <v>10</v>
      </c>
      <c r="E97" s="69"/>
      <c r="F97" s="46" t="s">
        <v>27</v>
      </c>
      <c r="G97" s="46"/>
      <c r="H97" s="46"/>
      <c r="I97" s="52" t="s">
        <v>26</v>
      </c>
      <c r="J97" s="52"/>
      <c r="K97" s="52"/>
      <c r="L97" s="39" t="s">
        <v>33</v>
      </c>
      <c r="M97" s="39"/>
      <c r="N97" s="39"/>
      <c r="O97" s="46" t="s">
        <v>27</v>
      </c>
      <c r="P97" s="46"/>
      <c r="Q97" s="46"/>
      <c r="R97" s="39" t="s">
        <v>35</v>
      </c>
      <c r="S97" s="39"/>
      <c r="T97" s="39"/>
    </row>
    <row r="98" spans="3:20" ht="26.25" customHeight="1" x14ac:dyDescent="0.15">
      <c r="C98" s="70"/>
      <c r="D98" s="69"/>
      <c r="E98" s="69"/>
      <c r="F98" s="46"/>
      <c r="G98" s="46"/>
      <c r="H98" s="46"/>
      <c r="I98" s="52"/>
      <c r="J98" s="52"/>
      <c r="K98" s="52"/>
      <c r="L98" s="39"/>
      <c r="M98" s="39"/>
      <c r="N98" s="39"/>
      <c r="O98" s="46"/>
      <c r="P98" s="46"/>
      <c r="Q98" s="46"/>
      <c r="R98" s="39"/>
      <c r="S98" s="39"/>
      <c r="T98" s="39"/>
    </row>
    <row r="99" spans="3:20" ht="26.25" customHeight="1" x14ac:dyDescent="0.15">
      <c r="C99" s="70">
        <v>2</v>
      </c>
      <c r="D99" s="69" t="s">
        <v>11</v>
      </c>
      <c r="E99" s="69"/>
      <c r="F99" s="46" t="s">
        <v>27</v>
      </c>
      <c r="G99" s="46"/>
      <c r="H99" s="46"/>
      <c r="I99" s="52" t="s">
        <v>26</v>
      </c>
      <c r="J99" s="52"/>
      <c r="K99" s="52"/>
      <c r="L99" s="39" t="s">
        <v>33</v>
      </c>
      <c r="M99" s="39"/>
      <c r="N99" s="39"/>
      <c r="O99" s="46" t="s">
        <v>27</v>
      </c>
      <c r="P99" s="46"/>
      <c r="Q99" s="46"/>
      <c r="R99" s="39" t="s">
        <v>33</v>
      </c>
      <c r="S99" s="39"/>
      <c r="T99" s="39"/>
    </row>
    <row r="100" spans="3:20" ht="26.25" customHeight="1" x14ac:dyDescent="0.15">
      <c r="C100" s="70"/>
      <c r="D100" s="69"/>
      <c r="E100" s="69"/>
      <c r="F100" s="46"/>
      <c r="G100" s="46"/>
      <c r="H100" s="46"/>
      <c r="I100" s="52"/>
      <c r="J100" s="52"/>
      <c r="K100" s="52"/>
      <c r="L100" s="39"/>
      <c r="M100" s="39"/>
      <c r="N100" s="39"/>
      <c r="O100" s="46"/>
      <c r="P100" s="46"/>
      <c r="Q100" s="46"/>
      <c r="R100" s="39"/>
      <c r="S100" s="39"/>
      <c r="T100" s="39"/>
    </row>
    <row r="101" spans="3:20" ht="26.25" customHeight="1" x14ac:dyDescent="0.15">
      <c r="C101" s="70">
        <v>3</v>
      </c>
      <c r="D101" s="73" t="s">
        <v>12</v>
      </c>
      <c r="E101" s="69"/>
      <c r="F101" s="46" t="s">
        <v>27</v>
      </c>
      <c r="G101" s="46"/>
      <c r="H101" s="46"/>
      <c r="I101" s="24" t="s">
        <v>19</v>
      </c>
      <c r="J101" s="25"/>
      <c r="K101" s="26"/>
      <c r="L101" s="24" t="s">
        <v>34</v>
      </c>
      <c r="M101" s="25"/>
      <c r="N101" s="26"/>
      <c r="O101" s="46" t="s">
        <v>27</v>
      </c>
      <c r="P101" s="46"/>
      <c r="Q101" s="46"/>
      <c r="R101" s="24" t="s">
        <v>33</v>
      </c>
      <c r="S101" s="25"/>
      <c r="T101" s="26"/>
    </row>
    <row r="102" spans="3:20" ht="26.25" customHeight="1" x14ac:dyDescent="0.15">
      <c r="C102" s="70"/>
      <c r="D102" s="69"/>
      <c r="E102" s="69"/>
      <c r="F102" s="46"/>
      <c r="G102" s="46"/>
      <c r="H102" s="46"/>
      <c r="I102" s="27"/>
      <c r="J102" s="28"/>
      <c r="K102" s="29"/>
      <c r="L102" s="27"/>
      <c r="M102" s="28"/>
      <c r="N102" s="29"/>
      <c r="O102" s="46"/>
      <c r="P102" s="46"/>
      <c r="Q102" s="46"/>
      <c r="R102" s="27"/>
      <c r="S102" s="28"/>
      <c r="T102" s="29"/>
    </row>
    <row r="103" spans="3:20" ht="26.25" customHeight="1" x14ac:dyDescent="0.15">
      <c r="C103" s="70"/>
      <c r="D103" s="69" t="s">
        <v>13</v>
      </c>
      <c r="E103" s="69"/>
      <c r="F103" s="51" t="s">
        <v>18</v>
      </c>
      <c r="G103" s="51"/>
      <c r="H103" s="51"/>
      <c r="I103" s="51" t="s">
        <v>18</v>
      </c>
      <c r="J103" s="51"/>
      <c r="K103" s="51"/>
      <c r="L103" s="51" t="s">
        <v>18</v>
      </c>
      <c r="M103" s="51"/>
      <c r="N103" s="51"/>
      <c r="O103" s="51" t="s">
        <v>18</v>
      </c>
      <c r="P103" s="51"/>
      <c r="Q103" s="51"/>
      <c r="R103" s="51" t="s">
        <v>18</v>
      </c>
      <c r="S103" s="51"/>
      <c r="T103" s="51"/>
    </row>
    <row r="104" spans="3:20" ht="26.25" customHeight="1" x14ac:dyDescent="0.15">
      <c r="C104" s="70"/>
      <c r="D104" s="69"/>
      <c r="E104" s="6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3:20" ht="26.25" customHeight="1" x14ac:dyDescent="0.15">
      <c r="C105" s="70">
        <v>4</v>
      </c>
      <c r="D105" s="69" t="s">
        <v>14</v>
      </c>
      <c r="E105" s="69"/>
      <c r="F105" s="30" t="s">
        <v>32</v>
      </c>
      <c r="G105" s="31"/>
      <c r="H105" s="32"/>
      <c r="I105" s="30" t="s">
        <v>32</v>
      </c>
      <c r="J105" s="31"/>
      <c r="K105" s="32"/>
      <c r="L105" s="30" t="s">
        <v>32</v>
      </c>
      <c r="M105" s="31"/>
      <c r="N105" s="32"/>
      <c r="O105" s="30" t="s">
        <v>32</v>
      </c>
      <c r="P105" s="31"/>
      <c r="Q105" s="32"/>
      <c r="R105" s="30" t="s">
        <v>32</v>
      </c>
      <c r="S105" s="31"/>
      <c r="T105" s="32"/>
    </row>
    <row r="106" spans="3:20" ht="26.25" customHeight="1" x14ac:dyDescent="0.15">
      <c r="C106" s="70"/>
      <c r="D106" s="69"/>
      <c r="E106" s="69"/>
      <c r="F106" s="33"/>
      <c r="G106" s="34"/>
      <c r="H106" s="35"/>
      <c r="I106" s="33"/>
      <c r="J106" s="34"/>
      <c r="K106" s="35"/>
      <c r="L106" s="33"/>
      <c r="M106" s="34"/>
      <c r="N106" s="35"/>
      <c r="O106" s="33"/>
      <c r="P106" s="34"/>
      <c r="Q106" s="35"/>
      <c r="R106" s="33"/>
      <c r="S106" s="34"/>
      <c r="T106" s="35"/>
    </row>
    <row r="107" spans="3:20" ht="26.25" customHeight="1" x14ac:dyDescent="0.15">
      <c r="C107" s="70">
        <v>5</v>
      </c>
      <c r="D107" s="69" t="s">
        <v>15</v>
      </c>
      <c r="E107" s="69"/>
      <c r="F107" s="33"/>
      <c r="G107" s="34"/>
      <c r="H107" s="35"/>
      <c r="I107" s="33"/>
      <c r="J107" s="34"/>
      <c r="K107" s="35"/>
      <c r="L107" s="33"/>
      <c r="M107" s="34"/>
      <c r="N107" s="35"/>
      <c r="O107" s="33"/>
      <c r="P107" s="34"/>
      <c r="Q107" s="35"/>
      <c r="R107" s="33"/>
      <c r="S107" s="34"/>
      <c r="T107" s="35"/>
    </row>
    <row r="108" spans="3:20" ht="26.25" customHeight="1" x14ac:dyDescent="0.15">
      <c r="C108" s="70"/>
      <c r="D108" s="69"/>
      <c r="E108" s="69"/>
      <c r="F108" s="36"/>
      <c r="G108" s="37"/>
      <c r="H108" s="38"/>
      <c r="I108" s="36"/>
      <c r="J108" s="37"/>
      <c r="K108" s="38"/>
      <c r="L108" s="36"/>
      <c r="M108" s="37"/>
      <c r="N108" s="38"/>
      <c r="O108" s="36"/>
      <c r="P108" s="37"/>
      <c r="Q108" s="38"/>
      <c r="R108" s="36"/>
      <c r="S108" s="37"/>
      <c r="T108" s="38"/>
    </row>
    <row r="109" spans="3:20" ht="26.25" customHeight="1" x14ac:dyDescent="0.15">
      <c r="C109" s="70"/>
      <c r="D109" s="69" t="s">
        <v>16</v>
      </c>
      <c r="E109" s="69"/>
      <c r="F109" s="40" t="s">
        <v>20</v>
      </c>
      <c r="G109" s="41"/>
      <c r="H109" s="42"/>
      <c r="I109" s="40" t="s">
        <v>20</v>
      </c>
      <c r="J109" s="41"/>
      <c r="K109" s="42"/>
      <c r="L109" s="40" t="s">
        <v>20</v>
      </c>
      <c r="M109" s="41"/>
      <c r="N109" s="42"/>
      <c r="O109" s="40" t="s">
        <v>20</v>
      </c>
      <c r="P109" s="41"/>
      <c r="Q109" s="42"/>
      <c r="R109" s="51" t="s">
        <v>20</v>
      </c>
      <c r="S109" s="51"/>
      <c r="T109" s="51"/>
    </row>
    <row r="110" spans="3:20" ht="26.25" customHeight="1" x14ac:dyDescent="0.15">
      <c r="C110" s="70"/>
      <c r="D110" s="69"/>
      <c r="E110" s="69"/>
      <c r="F110" s="43"/>
      <c r="G110" s="44"/>
      <c r="H110" s="45"/>
      <c r="I110" s="43"/>
      <c r="J110" s="44"/>
      <c r="K110" s="45"/>
      <c r="L110" s="43"/>
      <c r="M110" s="44"/>
      <c r="N110" s="45"/>
      <c r="O110" s="43"/>
      <c r="P110" s="44"/>
      <c r="Q110" s="45"/>
      <c r="R110" s="51"/>
      <c r="S110" s="51"/>
      <c r="T110" s="51"/>
    </row>
    <row r="111" spans="3:20" ht="26.25" customHeight="1" x14ac:dyDescent="0.15">
      <c r="C111" s="70"/>
      <c r="D111" s="69" t="s">
        <v>17</v>
      </c>
      <c r="E111" s="69"/>
      <c r="F111" s="40" t="s">
        <v>23</v>
      </c>
      <c r="G111" s="41"/>
      <c r="H111" s="42"/>
      <c r="I111" s="40" t="s">
        <v>22</v>
      </c>
      <c r="J111" s="41"/>
      <c r="K111" s="42"/>
      <c r="L111" s="40" t="s">
        <v>22</v>
      </c>
      <c r="M111" s="41"/>
      <c r="N111" s="42"/>
      <c r="O111" s="40" t="s">
        <v>22</v>
      </c>
      <c r="P111" s="41"/>
      <c r="Q111" s="42"/>
      <c r="R111" s="51" t="s">
        <v>22</v>
      </c>
      <c r="S111" s="51"/>
      <c r="T111" s="51"/>
    </row>
    <row r="112" spans="3:20" ht="26.25" customHeight="1" x14ac:dyDescent="0.15">
      <c r="C112" s="70"/>
      <c r="D112" s="69"/>
      <c r="E112" s="69"/>
      <c r="F112" s="43"/>
      <c r="G112" s="44"/>
      <c r="H112" s="45"/>
      <c r="I112" s="43"/>
      <c r="J112" s="44"/>
      <c r="K112" s="45"/>
      <c r="L112" s="43"/>
      <c r="M112" s="44"/>
      <c r="N112" s="45"/>
      <c r="O112" s="43"/>
      <c r="P112" s="44"/>
      <c r="Q112" s="45"/>
      <c r="R112" s="51"/>
      <c r="S112" s="51"/>
      <c r="T112" s="51"/>
    </row>
    <row r="114" spans="1:54" ht="26.25" customHeight="1" x14ac:dyDescent="0.15">
      <c r="A114" s="16">
        <f>A86+1</f>
        <v>7</v>
      </c>
      <c r="D114" s="71">
        <f>G121</f>
        <v>42814</v>
      </c>
      <c r="E114" s="71"/>
      <c r="F114" s="71"/>
    </row>
    <row r="115" spans="1:54" ht="26.25" customHeight="1" x14ac:dyDescent="0.15">
      <c r="E115" s="15">
        <f>VLOOKUP(G121,$AM$7:$AN$16,2,0)</f>
        <v>3</v>
      </c>
      <c r="F115" s="18" t="s">
        <v>8</v>
      </c>
    </row>
    <row r="117" spans="1:54" ht="26.25" customHeight="1" x14ac:dyDescent="0.15">
      <c r="D117" s="71"/>
      <c r="E117" s="71"/>
      <c r="F117" s="71"/>
      <c r="J117" s="63" t="s">
        <v>7</v>
      </c>
      <c r="K117" s="64"/>
      <c r="L117" s="64"/>
      <c r="M117" s="64"/>
      <c r="N117" s="64"/>
      <c r="O117" s="64"/>
    </row>
    <row r="118" spans="1:54" ht="26.25" customHeight="1" x14ac:dyDescent="0.15">
      <c r="D118" s="8"/>
      <c r="E118" s="8"/>
      <c r="F118" s="8"/>
      <c r="J118" s="10"/>
      <c r="K118" s="11"/>
      <c r="L118" s="11"/>
      <c r="M118" s="11"/>
      <c r="N118" s="11"/>
      <c r="O118" s="11"/>
    </row>
    <row r="119" spans="1:54" ht="26.25" customHeight="1" x14ac:dyDescent="0.15">
      <c r="D119" s="8"/>
      <c r="E119" s="8"/>
      <c r="F119" s="65" t="s">
        <v>24</v>
      </c>
      <c r="G119" s="66"/>
      <c r="H119" s="67"/>
      <c r="I119" s="60" t="s">
        <v>30</v>
      </c>
      <c r="J119" s="61"/>
      <c r="K119" s="62"/>
      <c r="L119" s="53" t="s">
        <v>28</v>
      </c>
      <c r="M119" s="54"/>
      <c r="N119" s="54"/>
      <c r="O119" s="55"/>
      <c r="P119" s="56" t="s">
        <v>31</v>
      </c>
      <c r="Q119" s="57"/>
      <c r="R119" s="58"/>
      <c r="S119" s="68" t="s">
        <v>25</v>
      </c>
      <c r="T119" s="68"/>
      <c r="U119" s="68"/>
    </row>
    <row r="121" spans="1:54" ht="26.25" customHeight="1" x14ac:dyDescent="0.15">
      <c r="D121" s="77"/>
      <c r="E121" s="77"/>
      <c r="F121" s="77"/>
      <c r="G121" s="59">
        <f>IF($D$1=TRUE,VLOOKUP(A114,AK7:AN16,3,0),"")</f>
        <v>42814</v>
      </c>
      <c r="H121" s="59"/>
      <c r="I121" s="59"/>
      <c r="J121" s="48">
        <f>IF($D$1=TRUE,G121+1,"")</f>
        <v>42815</v>
      </c>
      <c r="K121" s="49"/>
      <c r="L121" s="50"/>
      <c r="M121" s="48">
        <f t="shared" ref="M121" si="33">IF($D$1=TRUE,J121+1,"")</f>
        <v>42816</v>
      </c>
      <c r="N121" s="49"/>
      <c r="O121" s="50"/>
      <c r="P121" s="48">
        <f t="shared" ref="P121" si="34">IF($D$1=TRUE,M121+1,"")</f>
        <v>42817</v>
      </c>
      <c r="Q121" s="49"/>
      <c r="R121" s="50"/>
      <c r="S121" s="48">
        <f t="shared" ref="S121" si="35">IF($D$1=TRUE,P121+1,"")</f>
        <v>42818</v>
      </c>
      <c r="T121" s="49"/>
      <c r="U121" s="50"/>
      <c r="AQ121" s="23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</row>
    <row r="122" spans="1:54" ht="26.25" customHeight="1" x14ac:dyDescent="0.15">
      <c r="D122" s="9" t="s">
        <v>0</v>
      </c>
      <c r="E122" s="72" t="s">
        <v>1</v>
      </c>
      <c r="F122" s="72"/>
      <c r="G122" s="47" t="s">
        <v>2</v>
      </c>
      <c r="H122" s="47"/>
      <c r="I122" s="47"/>
      <c r="J122" s="47" t="s">
        <v>3</v>
      </c>
      <c r="K122" s="47"/>
      <c r="L122" s="47"/>
      <c r="M122" s="47" t="s">
        <v>4</v>
      </c>
      <c r="N122" s="47"/>
      <c r="O122" s="47"/>
      <c r="P122" s="47" t="s">
        <v>5</v>
      </c>
      <c r="Q122" s="47"/>
      <c r="R122" s="47"/>
      <c r="S122" s="47" t="s">
        <v>6</v>
      </c>
      <c r="T122" s="47"/>
      <c r="U122" s="47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</row>
    <row r="123" spans="1:54" ht="26.25" customHeight="1" x14ac:dyDescent="0.15">
      <c r="D123" s="70"/>
      <c r="E123" s="69" t="s">
        <v>9</v>
      </c>
      <c r="F123" s="69"/>
      <c r="G123" s="78" t="s">
        <v>36</v>
      </c>
      <c r="H123" s="79"/>
      <c r="I123" s="80"/>
      <c r="J123" s="40" t="s">
        <v>21</v>
      </c>
      <c r="K123" s="41"/>
      <c r="L123" s="42"/>
      <c r="M123" s="40" t="s">
        <v>21</v>
      </c>
      <c r="N123" s="41"/>
      <c r="O123" s="42"/>
      <c r="P123" s="40" t="s">
        <v>21</v>
      </c>
      <c r="Q123" s="41"/>
      <c r="R123" s="42"/>
      <c r="S123" s="51" t="s">
        <v>21</v>
      </c>
      <c r="T123" s="51"/>
      <c r="U123" s="51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</row>
    <row r="124" spans="1:54" ht="26.25" customHeight="1" x14ac:dyDescent="0.15">
      <c r="D124" s="70"/>
      <c r="E124" s="69"/>
      <c r="F124" s="69"/>
      <c r="G124" s="81"/>
      <c r="H124" s="82"/>
      <c r="I124" s="83"/>
      <c r="J124" s="43"/>
      <c r="K124" s="44"/>
      <c r="L124" s="45"/>
      <c r="M124" s="43"/>
      <c r="N124" s="44"/>
      <c r="O124" s="45"/>
      <c r="P124" s="43"/>
      <c r="Q124" s="44"/>
      <c r="R124" s="45"/>
      <c r="S124" s="51"/>
      <c r="T124" s="51"/>
      <c r="U124" s="51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</row>
    <row r="125" spans="1:54" ht="26.25" customHeight="1" x14ac:dyDescent="0.15">
      <c r="D125" s="70">
        <v>1</v>
      </c>
      <c r="E125" s="73" t="s">
        <v>10</v>
      </c>
      <c r="F125" s="69"/>
      <c r="G125" s="81"/>
      <c r="H125" s="82"/>
      <c r="I125" s="83"/>
      <c r="J125" s="52" t="s">
        <v>29</v>
      </c>
      <c r="K125" s="52"/>
      <c r="L125" s="52"/>
      <c r="M125" s="39" t="s">
        <v>33</v>
      </c>
      <c r="N125" s="39"/>
      <c r="O125" s="39"/>
      <c r="P125" s="46" t="s">
        <v>27</v>
      </c>
      <c r="Q125" s="46"/>
      <c r="R125" s="46"/>
      <c r="S125" s="39" t="s">
        <v>35</v>
      </c>
      <c r="T125" s="39"/>
      <c r="U125" s="39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</row>
    <row r="126" spans="1:54" ht="26.25" customHeight="1" x14ac:dyDescent="0.15">
      <c r="D126" s="70"/>
      <c r="E126" s="69"/>
      <c r="F126" s="69"/>
      <c r="G126" s="81"/>
      <c r="H126" s="82"/>
      <c r="I126" s="83"/>
      <c r="J126" s="52"/>
      <c r="K126" s="52"/>
      <c r="L126" s="52"/>
      <c r="M126" s="39"/>
      <c r="N126" s="39"/>
      <c r="O126" s="39"/>
      <c r="P126" s="46"/>
      <c r="Q126" s="46"/>
      <c r="R126" s="46"/>
      <c r="S126" s="39"/>
      <c r="T126" s="39"/>
      <c r="U126" s="39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</row>
    <row r="127" spans="1:54" ht="26.25" customHeight="1" x14ac:dyDescent="0.15">
      <c r="D127" s="70">
        <v>2</v>
      </c>
      <c r="E127" s="69" t="s">
        <v>11</v>
      </c>
      <c r="F127" s="69"/>
      <c r="G127" s="81"/>
      <c r="H127" s="82"/>
      <c r="I127" s="83"/>
      <c r="J127" s="52" t="s">
        <v>29</v>
      </c>
      <c r="K127" s="52"/>
      <c r="L127" s="52"/>
      <c r="M127" s="39" t="s">
        <v>33</v>
      </c>
      <c r="N127" s="39"/>
      <c r="O127" s="39"/>
      <c r="P127" s="46" t="s">
        <v>27</v>
      </c>
      <c r="Q127" s="46"/>
      <c r="R127" s="46"/>
      <c r="S127" s="39" t="s">
        <v>33</v>
      </c>
      <c r="T127" s="39"/>
      <c r="U127" s="39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</row>
    <row r="128" spans="1:54" ht="26.25" customHeight="1" x14ac:dyDescent="0.15">
      <c r="D128" s="70"/>
      <c r="E128" s="69"/>
      <c r="F128" s="69"/>
      <c r="G128" s="81"/>
      <c r="H128" s="82"/>
      <c r="I128" s="83"/>
      <c r="J128" s="52"/>
      <c r="K128" s="52"/>
      <c r="L128" s="52"/>
      <c r="M128" s="39"/>
      <c r="N128" s="39"/>
      <c r="O128" s="39"/>
      <c r="P128" s="46"/>
      <c r="Q128" s="46"/>
      <c r="R128" s="46"/>
      <c r="S128" s="39"/>
      <c r="T128" s="39"/>
      <c r="U128" s="39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</row>
    <row r="129" spans="4:54" ht="26.25" customHeight="1" x14ac:dyDescent="0.15">
      <c r="D129" s="70">
        <v>3</v>
      </c>
      <c r="E129" s="73" t="s">
        <v>12</v>
      </c>
      <c r="F129" s="69"/>
      <c r="G129" s="81"/>
      <c r="H129" s="82"/>
      <c r="I129" s="83"/>
      <c r="J129" s="24" t="s">
        <v>19</v>
      </c>
      <c r="K129" s="25"/>
      <c r="L129" s="26"/>
      <c r="M129" s="24" t="s">
        <v>34</v>
      </c>
      <c r="N129" s="25"/>
      <c r="O129" s="26"/>
      <c r="P129" s="46" t="s">
        <v>27</v>
      </c>
      <c r="Q129" s="46"/>
      <c r="R129" s="46"/>
      <c r="S129" s="24" t="s">
        <v>33</v>
      </c>
      <c r="T129" s="25"/>
      <c r="U129" s="26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</row>
    <row r="130" spans="4:54" ht="26.25" customHeight="1" x14ac:dyDescent="0.15">
      <c r="D130" s="70"/>
      <c r="E130" s="69"/>
      <c r="F130" s="69"/>
      <c r="G130" s="81"/>
      <c r="H130" s="82"/>
      <c r="I130" s="83"/>
      <c r="J130" s="27"/>
      <c r="K130" s="28"/>
      <c r="L130" s="29"/>
      <c r="M130" s="27"/>
      <c r="N130" s="28"/>
      <c r="O130" s="29"/>
      <c r="P130" s="46"/>
      <c r="Q130" s="46"/>
      <c r="R130" s="46"/>
      <c r="S130" s="27"/>
      <c r="T130" s="28"/>
      <c r="U130" s="29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</row>
    <row r="131" spans="4:54" ht="26.25" customHeight="1" x14ac:dyDescent="0.15">
      <c r="D131" s="70"/>
      <c r="E131" s="69" t="s">
        <v>13</v>
      </c>
      <c r="F131" s="69"/>
      <c r="G131" s="81"/>
      <c r="H131" s="82"/>
      <c r="I131" s="83"/>
      <c r="J131" s="51" t="s">
        <v>18</v>
      </c>
      <c r="K131" s="51"/>
      <c r="L131" s="51"/>
      <c r="M131" s="51" t="s">
        <v>18</v>
      </c>
      <c r="N131" s="51"/>
      <c r="O131" s="51"/>
      <c r="P131" s="51" t="s">
        <v>18</v>
      </c>
      <c r="Q131" s="51"/>
      <c r="R131" s="51"/>
      <c r="S131" s="51" t="s">
        <v>18</v>
      </c>
      <c r="T131" s="51"/>
      <c r="U131" s="51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</row>
    <row r="132" spans="4:54" ht="26.25" customHeight="1" x14ac:dyDescent="0.15">
      <c r="D132" s="70"/>
      <c r="E132" s="69"/>
      <c r="F132" s="69"/>
      <c r="G132" s="81"/>
      <c r="H132" s="82"/>
      <c r="I132" s="83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</row>
    <row r="133" spans="4:54" ht="26.25" customHeight="1" x14ac:dyDescent="0.15">
      <c r="D133" s="70">
        <v>4</v>
      </c>
      <c r="E133" s="69" t="s">
        <v>14</v>
      </c>
      <c r="F133" s="69"/>
      <c r="G133" s="81"/>
      <c r="H133" s="82"/>
      <c r="I133" s="83"/>
      <c r="J133" s="30" t="s">
        <v>32</v>
      </c>
      <c r="K133" s="31"/>
      <c r="L133" s="32"/>
      <c r="M133" s="30" t="s">
        <v>32</v>
      </c>
      <c r="N133" s="31"/>
      <c r="O133" s="32"/>
      <c r="P133" s="30" t="s">
        <v>32</v>
      </c>
      <c r="Q133" s="31"/>
      <c r="R133" s="32"/>
      <c r="S133" s="30" t="s">
        <v>32</v>
      </c>
      <c r="T133" s="31"/>
      <c r="U133" s="3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</row>
    <row r="134" spans="4:54" ht="26.25" customHeight="1" x14ac:dyDescent="0.15">
      <c r="D134" s="70"/>
      <c r="E134" s="69"/>
      <c r="F134" s="69"/>
      <c r="G134" s="81"/>
      <c r="H134" s="82"/>
      <c r="I134" s="83"/>
      <c r="J134" s="33"/>
      <c r="K134" s="34"/>
      <c r="L134" s="35"/>
      <c r="M134" s="33"/>
      <c r="N134" s="34"/>
      <c r="O134" s="35"/>
      <c r="P134" s="33"/>
      <c r="Q134" s="34"/>
      <c r="R134" s="35"/>
      <c r="S134" s="33"/>
      <c r="T134" s="34"/>
      <c r="U134" s="35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</row>
    <row r="135" spans="4:54" ht="26.25" customHeight="1" x14ac:dyDescent="0.15">
      <c r="D135" s="70">
        <v>5</v>
      </c>
      <c r="E135" s="69" t="s">
        <v>15</v>
      </c>
      <c r="F135" s="69"/>
      <c r="G135" s="81"/>
      <c r="H135" s="82"/>
      <c r="I135" s="83"/>
      <c r="J135" s="33"/>
      <c r="K135" s="34"/>
      <c r="L135" s="35"/>
      <c r="M135" s="33"/>
      <c r="N135" s="34"/>
      <c r="O135" s="35"/>
      <c r="P135" s="33"/>
      <c r="Q135" s="34"/>
      <c r="R135" s="35"/>
      <c r="S135" s="33"/>
      <c r="T135" s="34"/>
      <c r="U135" s="35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</row>
    <row r="136" spans="4:54" ht="26.25" customHeight="1" x14ac:dyDescent="0.15">
      <c r="D136" s="70"/>
      <c r="E136" s="69"/>
      <c r="F136" s="69"/>
      <c r="G136" s="81"/>
      <c r="H136" s="82"/>
      <c r="I136" s="83"/>
      <c r="J136" s="36"/>
      <c r="K136" s="37"/>
      <c r="L136" s="38"/>
      <c r="M136" s="36"/>
      <c r="N136" s="37"/>
      <c r="O136" s="38"/>
      <c r="P136" s="36"/>
      <c r="Q136" s="37"/>
      <c r="R136" s="38"/>
      <c r="S136" s="36"/>
      <c r="T136" s="37"/>
      <c r="U136" s="38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</row>
    <row r="137" spans="4:54" ht="26.25" customHeight="1" x14ac:dyDescent="0.15">
      <c r="D137" s="70"/>
      <c r="E137" s="69" t="s">
        <v>16</v>
      </c>
      <c r="F137" s="69"/>
      <c r="G137" s="81"/>
      <c r="H137" s="82"/>
      <c r="I137" s="83"/>
      <c r="J137" s="40" t="s">
        <v>20</v>
      </c>
      <c r="K137" s="41"/>
      <c r="L137" s="42"/>
      <c r="M137" s="40" t="s">
        <v>20</v>
      </c>
      <c r="N137" s="41"/>
      <c r="O137" s="42"/>
      <c r="P137" s="40" t="s">
        <v>20</v>
      </c>
      <c r="Q137" s="41"/>
      <c r="R137" s="42"/>
      <c r="S137" s="51" t="s">
        <v>20</v>
      </c>
      <c r="T137" s="51"/>
      <c r="U137" s="51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</row>
    <row r="138" spans="4:54" ht="26.25" customHeight="1" x14ac:dyDescent="0.15">
      <c r="D138" s="70"/>
      <c r="E138" s="69"/>
      <c r="F138" s="69"/>
      <c r="G138" s="81"/>
      <c r="H138" s="82"/>
      <c r="I138" s="83"/>
      <c r="J138" s="43"/>
      <c r="K138" s="44"/>
      <c r="L138" s="45"/>
      <c r="M138" s="43"/>
      <c r="N138" s="44"/>
      <c r="O138" s="45"/>
      <c r="P138" s="43"/>
      <c r="Q138" s="44"/>
      <c r="R138" s="45"/>
      <c r="S138" s="51"/>
      <c r="T138" s="51"/>
      <c r="U138" s="51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</row>
    <row r="139" spans="4:54" ht="26.25" customHeight="1" x14ac:dyDescent="0.15">
      <c r="D139" s="70"/>
      <c r="E139" s="69" t="s">
        <v>17</v>
      </c>
      <c r="F139" s="69"/>
      <c r="G139" s="81"/>
      <c r="H139" s="82"/>
      <c r="I139" s="83"/>
      <c r="J139" s="40" t="s">
        <v>22</v>
      </c>
      <c r="K139" s="41"/>
      <c r="L139" s="42"/>
      <c r="M139" s="40" t="s">
        <v>22</v>
      </c>
      <c r="N139" s="41"/>
      <c r="O139" s="42"/>
      <c r="P139" s="40" t="s">
        <v>22</v>
      </c>
      <c r="Q139" s="41"/>
      <c r="R139" s="42"/>
      <c r="S139" s="51" t="s">
        <v>22</v>
      </c>
      <c r="T139" s="51"/>
      <c r="U139" s="51"/>
    </row>
    <row r="140" spans="4:54" ht="26.25" customHeight="1" x14ac:dyDescent="0.15">
      <c r="D140" s="70"/>
      <c r="E140" s="69"/>
      <c r="F140" s="69"/>
      <c r="G140" s="84"/>
      <c r="H140" s="85"/>
      <c r="I140" s="86"/>
      <c r="J140" s="43"/>
      <c r="K140" s="44"/>
      <c r="L140" s="45"/>
      <c r="M140" s="43"/>
      <c r="N140" s="44"/>
      <c r="O140" s="45"/>
      <c r="P140" s="43"/>
      <c r="Q140" s="44"/>
      <c r="R140" s="45"/>
      <c r="S140" s="51"/>
      <c r="T140" s="51"/>
      <c r="U140" s="51"/>
    </row>
  </sheetData>
  <mergeCells count="388">
    <mergeCell ref="M139:O140"/>
    <mergeCell ref="P139:R140"/>
    <mergeCell ref="S139:U140"/>
    <mergeCell ref="F13:H14"/>
    <mergeCell ref="F15:H16"/>
    <mergeCell ref="F17:H18"/>
    <mergeCell ref="J131:L132"/>
    <mergeCell ref="M131:O132"/>
    <mergeCell ref="P131:R132"/>
    <mergeCell ref="S131:U132"/>
    <mergeCell ref="J133:L136"/>
    <mergeCell ref="P133:R136"/>
    <mergeCell ref="S133:U136"/>
    <mergeCell ref="J137:L138"/>
    <mergeCell ref="M137:O138"/>
    <mergeCell ref="P137:R138"/>
    <mergeCell ref="S137:U138"/>
    <mergeCell ref="O94:Q94"/>
    <mergeCell ref="S123:U124"/>
    <mergeCell ref="G123:I140"/>
    <mergeCell ref="P125:R126"/>
    <mergeCell ref="J127:L128"/>
    <mergeCell ref="P127:R128"/>
    <mergeCell ref="J129:L130"/>
    <mergeCell ref="P129:R130"/>
    <mergeCell ref="M123:O124"/>
    <mergeCell ref="P123:R124"/>
    <mergeCell ref="M122:O122"/>
    <mergeCell ref="F119:H119"/>
    <mergeCell ref="D114:F114"/>
    <mergeCell ref="D111:E112"/>
    <mergeCell ref="L95:N96"/>
    <mergeCell ref="L103:N104"/>
    <mergeCell ref="O105:Q108"/>
    <mergeCell ref="R95:T96"/>
    <mergeCell ref="P71:R72"/>
    <mergeCell ref="P73:R74"/>
    <mergeCell ref="S122:U122"/>
    <mergeCell ref="P121:R121"/>
    <mergeCell ref="P122:R122"/>
    <mergeCell ref="J117:O117"/>
    <mergeCell ref="L119:O119"/>
    <mergeCell ref="I119:K119"/>
    <mergeCell ref="I105:K108"/>
    <mergeCell ref="R105:T108"/>
    <mergeCell ref="R111:T112"/>
    <mergeCell ref="P119:R119"/>
    <mergeCell ref="S119:U119"/>
    <mergeCell ref="S121:U121"/>
    <mergeCell ref="R109:T110"/>
    <mergeCell ref="M121:O121"/>
    <mergeCell ref="P63:R63"/>
    <mergeCell ref="O53:Q54"/>
    <mergeCell ref="O55:Q56"/>
    <mergeCell ref="R55:T56"/>
    <mergeCell ref="S65:U65"/>
    <mergeCell ref="L47:N48"/>
    <mergeCell ref="L53:N54"/>
    <mergeCell ref="L55:N56"/>
    <mergeCell ref="S66:U66"/>
    <mergeCell ref="P66:R66"/>
    <mergeCell ref="M65:O65"/>
    <mergeCell ref="S63:U63"/>
    <mergeCell ref="O109:Q110"/>
    <mergeCell ref="O111:Q112"/>
    <mergeCell ref="L109:N110"/>
    <mergeCell ref="G121:I121"/>
    <mergeCell ref="J121:L121"/>
    <mergeCell ref="R11:T12"/>
    <mergeCell ref="F95:H96"/>
    <mergeCell ref="I99:K100"/>
    <mergeCell ref="E91:G91"/>
    <mergeCell ref="F94:H94"/>
    <mergeCell ref="I94:K94"/>
    <mergeCell ref="F93:H93"/>
    <mergeCell ref="H91:J91"/>
    <mergeCell ref="I89:N89"/>
    <mergeCell ref="R39:T40"/>
    <mergeCell ref="R38:T38"/>
    <mergeCell ref="R35:T35"/>
    <mergeCell ref="O37:Q37"/>
    <mergeCell ref="O11:Q12"/>
    <mergeCell ref="D51:E52"/>
    <mergeCell ref="D43:E44"/>
    <mergeCell ref="D39:E40"/>
    <mergeCell ref="D45:E46"/>
    <mergeCell ref="D47:E48"/>
    <mergeCell ref="S67:U68"/>
    <mergeCell ref="M66:O66"/>
    <mergeCell ref="O13:Q14"/>
    <mergeCell ref="O15:Q16"/>
    <mergeCell ref="O17:Q18"/>
    <mergeCell ref="E125:F126"/>
    <mergeCell ref="D121:F121"/>
    <mergeCell ref="D125:D126"/>
    <mergeCell ref="D123:D124"/>
    <mergeCell ref="D117:F117"/>
    <mergeCell ref="E123:F124"/>
    <mergeCell ref="I97:K98"/>
    <mergeCell ref="L93:N93"/>
    <mergeCell ref="F97:H98"/>
    <mergeCell ref="F99:H100"/>
    <mergeCell ref="F101:H102"/>
    <mergeCell ref="F103:H104"/>
    <mergeCell ref="I109:K110"/>
    <mergeCell ref="F109:H110"/>
    <mergeCell ref="F111:H112"/>
    <mergeCell ref="I93:K93"/>
    <mergeCell ref="I111:K112"/>
    <mergeCell ref="L111:N112"/>
    <mergeCell ref="E122:F122"/>
    <mergeCell ref="G122:I122"/>
    <mergeCell ref="J122:L122"/>
    <mergeCell ref="D95:E96"/>
    <mergeCell ref="J123:L124"/>
    <mergeCell ref="D127:D128"/>
    <mergeCell ref="D139:D140"/>
    <mergeCell ref="E139:F140"/>
    <mergeCell ref="D137:D138"/>
    <mergeCell ref="E137:F138"/>
    <mergeCell ref="D129:D130"/>
    <mergeCell ref="E129:F130"/>
    <mergeCell ref="D135:D136"/>
    <mergeCell ref="E135:F136"/>
    <mergeCell ref="D133:D134"/>
    <mergeCell ref="E133:F134"/>
    <mergeCell ref="D131:D132"/>
    <mergeCell ref="E131:F132"/>
    <mergeCell ref="E127:F128"/>
    <mergeCell ref="J125:L126"/>
    <mergeCell ref="J139:L140"/>
    <mergeCell ref="L1:N1"/>
    <mergeCell ref="D15:E16"/>
    <mergeCell ref="C27:C28"/>
    <mergeCell ref="L27:N28"/>
    <mergeCell ref="I11:K12"/>
    <mergeCell ref="F11:H12"/>
    <mergeCell ref="L21:N24"/>
    <mergeCell ref="L13:N14"/>
    <mergeCell ref="L15:N16"/>
    <mergeCell ref="L17:N18"/>
    <mergeCell ref="I5:N5"/>
    <mergeCell ref="E7:G7"/>
    <mergeCell ref="H7:J7"/>
    <mergeCell ref="D10:E10"/>
    <mergeCell ref="F10:H10"/>
    <mergeCell ref="I10:K10"/>
    <mergeCell ref="L10:N10"/>
    <mergeCell ref="L11:N12"/>
    <mergeCell ref="C9:E9"/>
    <mergeCell ref="K7:N7"/>
    <mergeCell ref="C17:C18"/>
    <mergeCell ref="D17:E18"/>
    <mergeCell ref="C23:C24"/>
    <mergeCell ref="D23:E24"/>
    <mergeCell ref="C99:C100"/>
    <mergeCell ref="D99:E100"/>
    <mergeCell ref="C107:C108"/>
    <mergeCell ref="D107:E108"/>
    <mergeCell ref="C105:C106"/>
    <mergeCell ref="D49:E50"/>
    <mergeCell ref="C95:C96"/>
    <mergeCell ref="C103:C104"/>
    <mergeCell ref="C101:C102"/>
    <mergeCell ref="D105:E106"/>
    <mergeCell ref="D103:E104"/>
    <mergeCell ref="D101:E102"/>
    <mergeCell ref="C86:E86"/>
    <mergeCell ref="C43:C44"/>
    <mergeCell ref="C47:C48"/>
    <mergeCell ref="D41:E42"/>
    <mergeCell ref="C37:E37"/>
    <mergeCell ref="D79:D80"/>
    <mergeCell ref="E79:F80"/>
    <mergeCell ref="D97:E98"/>
    <mergeCell ref="D94:E94"/>
    <mergeCell ref="C93:E93"/>
    <mergeCell ref="C97:C98"/>
    <mergeCell ref="C51:C52"/>
    <mergeCell ref="C49:C50"/>
    <mergeCell ref="C39:C40"/>
    <mergeCell ref="C45:C46"/>
    <mergeCell ref="D67:D68"/>
    <mergeCell ref="E67:F68"/>
    <mergeCell ref="D83:D84"/>
    <mergeCell ref="E83:F84"/>
    <mergeCell ref="D81:D82"/>
    <mergeCell ref="E81:F82"/>
    <mergeCell ref="D73:D74"/>
    <mergeCell ref="E73:F74"/>
    <mergeCell ref="D65:F65"/>
    <mergeCell ref="C41:C42"/>
    <mergeCell ref="R1:T1"/>
    <mergeCell ref="C13:C14"/>
    <mergeCell ref="D13:E14"/>
    <mergeCell ref="D11:E12"/>
    <mergeCell ref="C11:C12"/>
    <mergeCell ref="C21:C22"/>
    <mergeCell ref="D21:E22"/>
    <mergeCell ref="C19:C20"/>
    <mergeCell ref="D19:E20"/>
    <mergeCell ref="R10:T10"/>
    <mergeCell ref="C2:E2"/>
    <mergeCell ref="C5:E5"/>
    <mergeCell ref="F9:H9"/>
    <mergeCell ref="I9:K9"/>
    <mergeCell ref="L9:N9"/>
    <mergeCell ref="O9:Q9"/>
    <mergeCell ref="R9:T9"/>
    <mergeCell ref="O1:Q1"/>
    <mergeCell ref="F1:H1"/>
    <mergeCell ref="R7:T7"/>
    <mergeCell ref="O10:Q10"/>
    <mergeCell ref="C15:C16"/>
    <mergeCell ref="O7:Q7"/>
    <mergeCell ref="I1:K1"/>
    <mergeCell ref="C111:C112"/>
    <mergeCell ref="C89:E89"/>
    <mergeCell ref="C53:C54"/>
    <mergeCell ref="C55:C56"/>
    <mergeCell ref="G66:I66"/>
    <mergeCell ref="D55:E56"/>
    <mergeCell ref="E71:F72"/>
    <mergeCell ref="D69:D70"/>
    <mergeCell ref="E69:F70"/>
    <mergeCell ref="D58:F58"/>
    <mergeCell ref="D61:F61"/>
    <mergeCell ref="I63:K63"/>
    <mergeCell ref="E66:F66"/>
    <mergeCell ref="D53:E54"/>
    <mergeCell ref="G65:I65"/>
    <mergeCell ref="D77:D78"/>
    <mergeCell ref="E77:F78"/>
    <mergeCell ref="D75:D76"/>
    <mergeCell ref="E75:F76"/>
    <mergeCell ref="D71:D72"/>
    <mergeCell ref="J67:L68"/>
    <mergeCell ref="F55:H56"/>
    <mergeCell ref="C109:C110"/>
    <mergeCell ref="D109:E110"/>
    <mergeCell ref="D27:E28"/>
    <mergeCell ref="C25:C26"/>
    <mergeCell ref="D25:E26"/>
    <mergeCell ref="C30:E30"/>
    <mergeCell ref="C33:E33"/>
    <mergeCell ref="E35:G35"/>
    <mergeCell ref="D38:E38"/>
    <mergeCell ref="F38:H38"/>
    <mergeCell ref="F19:H20"/>
    <mergeCell ref="F21:H24"/>
    <mergeCell ref="F25:H26"/>
    <mergeCell ref="F27:H28"/>
    <mergeCell ref="R103:T104"/>
    <mergeCell ref="G75:I76"/>
    <mergeCell ref="S81:U82"/>
    <mergeCell ref="S83:U84"/>
    <mergeCell ref="R93:T93"/>
    <mergeCell ref="R94:T94"/>
    <mergeCell ref="R91:T91"/>
    <mergeCell ref="J83:L84"/>
    <mergeCell ref="K91:N91"/>
    <mergeCell ref="O93:Q93"/>
    <mergeCell ref="I101:K102"/>
    <mergeCell ref="I103:K104"/>
    <mergeCell ref="O97:Q98"/>
    <mergeCell ref="O99:Q100"/>
    <mergeCell ref="O101:Q102"/>
    <mergeCell ref="O103:Q104"/>
    <mergeCell ref="I95:K96"/>
    <mergeCell ref="P75:R76"/>
    <mergeCell ref="P81:R82"/>
    <mergeCell ref="P83:R84"/>
    <mergeCell ref="S75:U76"/>
    <mergeCell ref="J77:L80"/>
    <mergeCell ref="P77:R80"/>
    <mergeCell ref="S77:U80"/>
    <mergeCell ref="I13:K14"/>
    <mergeCell ref="I15:K16"/>
    <mergeCell ref="I17:K18"/>
    <mergeCell ref="I19:K20"/>
    <mergeCell ref="I21:K24"/>
    <mergeCell ref="I25:K26"/>
    <mergeCell ref="I27:K28"/>
    <mergeCell ref="O95:Q96"/>
    <mergeCell ref="G81:I82"/>
    <mergeCell ref="G83:I84"/>
    <mergeCell ref="G67:I68"/>
    <mergeCell ref="G73:I74"/>
    <mergeCell ref="I55:K56"/>
    <mergeCell ref="J75:L76"/>
    <mergeCell ref="I45:K46"/>
    <mergeCell ref="F63:H63"/>
    <mergeCell ref="O91:Q91"/>
    <mergeCell ref="L94:N94"/>
    <mergeCell ref="J81:L82"/>
    <mergeCell ref="J69:L70"/>
    <mergeCell ref="J71:L72"/>
    <mergeCell ref="J61:O61"/>
    <mergeCell ref="J65:L65"/>
    <mergeCell ref="P65:R65"/>
    <mergeCell ref="I37:K37"/>
    <mergeCell ref="O35:Q35"/>
    <mergeCell ref="F37:H37"/>
    <mergeCell ref="L19:N20"/>
    <mergeCell ref="R19:T20"/>
    <mergeCell ref="R25:T26"/>
    <mergeCell ref="R27:T28"/>
    <mergeCell ref="L25:N26"/>
    <mergeCell ref="L37:N37"/>
    <mergeCell ref="H35:J35"/>
    <mergeCell ref="K35:N35"/>
    <mergeCell ref="I33:N33"/>
    <mergeCell ref="O19:Q20"/>
    <mergeCell ref="O21:Q24"/>
    <mergeCell ref="R21:T24"/>
    <mergeCell ref="O25:Q26"/>
    <mergeCell ref="O27:Q28"/>
    <mergeCell ref="G69:I70"/>
    <mergeCell ref="G71:I72"/>
    <mergeCell ref="I41:K42"/>
    <mergeCell ref="I43:K44"/>
    <mergeCell ref="I38:K38"/>
    <mergeCell ref="I39:K40"/>
    <mergeCell ref="L39:N40"/>
    <mergeCell ref="F39:H40"/>
    <mergeCell ref="F41:H42"/>
    <mergeCell ref="F43:H44"/>
    <mergeCell ref="F45:H46"/>
    <mergeCell ref="F47:H48"/>
    <mergeCell ref="F53:H54"/>
    <mergeCell ref="I47:K48"/>
    <mergeCell ref="J66:L66"/>
    <mergeCell ref="L63:O63"/>
    <mergeCell ref="I53:K54"/>
    <mergeCell ref="M67:O68"/>
    <mergeCell ref="L38:N38"/>
    <mergeCell ref="I49:K52"/>
    <mergeCell ref="O49:Q52"/>
    <mergeCell ref="O45:Q46"/>
    <mergeCell ref="O47:Q48"/>
    <mergeCell ref="P67:R68"/>
    <mergeCell ref="R99:T100"/>
    <mergeCell ref="L101:N102"/>
    <mergeCell ref="R13:T14"/>
    <mergeCell ref="R15:T16"/>
    <mergeCell ref="R17:T18"/>
    <mergeCell ref="L41:N42"/>
    <mergeCell ref="R41:T42"/>
    <mergeCell ref="L43:N44"/>
    <mergeCell ref="R43:T44"/>
    <mergeCell ref="L45:N46"/>
    <mergeCell ref="R45:T46"/>
    <mergeCell ref="M81:O82"/>
    <mergeCell ref="M83:O84"/>
    <mergeCell ref="O39:Q40"/>
    <mergeCell ref="O41:Q42"/>
    <mergeCell ref="O43:Q44"/>
    <mergeCell ref="O38:Q38"/>
    <mergeCell ref="R37:T37"/>
    <mergeCell ref="R47:T48"/>
    <mergeCell ref="M75:O76"/>
    <mergeCell ref="J73:L74"/>
    <mergeCell ref="R49:T52"/>
    <mergeCell ref="R53:T54"/>
    <mergeCell ref="P69:R70"/>
    <mergeCell ref="R101:T102"/>
    <mergeCell ref="L105:N108"/>
    <mergeCell ref="F49:H52"/>
    <mergeCell ref="L49:N52"/>
    <mergeCell ref="G77:I80"/>
    <mergeCell ref="F105:H108"/>
    <mergeCell ref="M69:O70"/>
    <mergeCell ref="S69:U70"/>
    <mergeCell ref="M71:O72"/>
    <mergeCell ref="S71:U72"/>
    <mergeCell ref="M73:O74"/>
    <mergeCell ref="S73:U74"/>
    <mergeCell ref="M77:O80"/>
    <mergeCell ref="M125:O126"/>
    <mergeCell ref="S125:U126"/>
    <mergeCell ref="M127:O128"/>
    <mergeCell ref="S127:U128"/>
    <mergeCell ref="M129:O130"/>
    <mergeCell ref="S129:U130"/>
    <mergeCell ref="M133:O136"/>
    <mergeCell ref="L97:N98"/>
    <mergeCell ref="R97:T98"/>
    <mergeCell ref="L99:N100"/>
  </mergeCells>
  <phoneticPr fontId="1"/>
  <conditionalFormatting sqref="F9:T9">
    <cfRule type="expression" dxfId="4" priority="5">
      <formula>F9=""</formula>
    </cfRule>
  </conditionalFormatting>
  <conditionalFormatting sqref="F37:T37">
    <cfRule type="expression" dxfId="3" priority="4">
      <formula>F37=""</formula>
    </cfRule>
  </conditionalFormatting>
  <conditionalFormatting sqref="G65:U65">
    <cfRule type="expression" dxfId="2" priority="3">
      <formula>G65=""</formula>
    </cfRule>
  </conditionalFormatting>
  <conditionalFormatting sqref="F93:T93">
    <cfRule type="expression" dxfId="1" priority="2">
      <formula>F93=""</formula>
    </cfRule>
  </conditionalFormatting>
  <conditionalFormatting sqref="G121:U121">
    <cfRule type="expression" dxfId="0" priority="1">
      <formula>G121=""</formula>
    </cfRule>
  </conditionalFormatting>
  <dataValidations count="1">
    <dataValidation type="list" allowBlank="1" showInputMessage="1" showErrorMessage="1" sqref="D8 D3 D36 D92 E64 E120">
      <formula1>$AH$8:$AH$12</formula1>
    </dataValidation>
  </dataValidations>
  <printOptions horizontalCentered="1"/>
  <pageMargins left="0" right="0" top="0.78740157480314965" bottom="0" header="0.31496062992125984" footer="0.31496062992125984"/>
  <pageSetup paperSize="9" scale="8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print="0" autoFill="0" autoLine="0" autoPict="0">
                <anchor moveWithCells="1">
                  <from>
                    <xdr:col>1</xdr:col>
                    <xdr:colOff>571500</xdr:colOff>
                    <xdr:row>7</xdr:row>
                    <xdr:rowOff>190500</xdr:rowOff>
                  </from>
                  <to>
                    <xdr:col>3</xdr:col>
                    <xdr:colOff>485775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print="0" autoPict="0">
                <anchor moveWithCells="1" sizeWithCells="1">
                  <from>
                    <xdr:col>0</xdr:col>
                    <xdr:colOff>161925</xdr:colOff>
                    <xdr:row>1</xdr:row>
                    <xdr:rowOff>38100</xdr:rowOff>
                  </from>
                  <to>
                    <xdr:col>0</xdr:col>
                    <xdr:colOff>333375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autoPict="0">
                <anchor moveWithCells="1" sizeWithCells="1">
                  <from>
                    <xdr:col>0</xdr:col>
                    <xdr:colOff>161925</xdr:colOff>
                    <xdr:row>2</xdr:row>
                    <xdr:rowOff>28575</xdr:rowOff>
                  </from>
                  <to>
                    <xdr:col>0</xdr:col>
                    <xdr:colOff>333375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print="0" autoFill="0" autoLine="0" autoPict="0">
                <anchor moveWithCells="1">
                  <from>
                    <xdr:col>1</xdr:col>
                    <xdr:colOff>571500</xdr:colOff>
                    <xdr:row>33</xdr:row>
                    <xdr:rowOff>142875</xdr:rowOff>
                  </from>
                  <to>
                    <xdr:col>3</xdr:col>
                    <xdr:colOff>485775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print="0" autoFill="0" autoLine="0" autoPict="0">
                <anchor moveWithCells="1">
                  <from>
                    <xdr:col>2</xdr:col>
                    <xdr:colOff>323850</xdr:colOff>
                    <xdr:row>59</xdr:row>
                    <xdr:rowOff>133350</xdr:rowOff>
                  </from>
                  <to>
                    <xdr:col>4</xdr:col>
                    <xdr:colOff>428625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print="0" autoFill="0" autoLine="0" autoPict="0">
                <anchor moveWithCells="1">
                  <from>
                    <xdr:col>1</xdr:col>
                    <xdr:colOff>571500</xdr:colOff>
                    <xdr:row>85</xdr:row>
                    <xdr:rowOff>95250</xdr:rowOff>
                  </from>
                  <to>
                    <xdr:col>3</xdr:col>
                    <xdr:colOff>485775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print="0" autoFill="0" autoLine="0" autoPict="0">
                <anchor moveWithCells="1">
                  <from>
                    <xdr:col>2</xdr:col>
                    <xdr:colOff>323850</xdr:colOff>
                    <xdr:row>111</xdr:row>
                    <xdr:rowOff>57150</xdr:rowOff>
                  </from>
                  <to>
                    <xdr:col>4</xdr:col>
                    <xdr:colOff>428625</xdr:colOff>
                    <xdr:row>111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</dc:creator>
  <cp:lastModifiedBy>crayon</cp:lastModifiedBy>
  <cp:lastPrinted>2017-02-02T06:33:43Z</cp:lastPrinted>
  <dcterms:created xsi:type="dcterms:W3CDTF">2015-01-22T22:37:48Z</dcterms:created>
  <dcterms:modified xsi:type="dcterms:W3CDTF">2017-02-16T00:36:17Z</dcterms:modified>
</cp:coreProperties>
</file>